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3256" windowHeight="13176" activeTab="2"/>
  </bookViews>
  <sheets>
    <sheet name="приложение 1" sheetId="2" r:id="rId1"/>
    <sheet name="приложение 2" sheetId="1" r:id="rId2"/>
    <sheet name="приложение 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/>
  <c r="Q32"/>
  <c r="Q28"/>
  <c r="Q25"/>
  <c r="Q22"/>
  <c r="Q19"/>
  <c r="Q16"/>
  <c r="Q13"/>
  <c r="J12" i="2"/>
  <c r="J11"/>
  <c r="J10" s="1"/>
  <c r="Q31" i="1" l="1"/>
  <c r="N24"/>
  <c r="N33" s="1"/>
  <c r="G12" i="2" s="1"/>
  <c r="N23" i="1"/>
  <c r="M21"/>
  <c r="K21" s="1"/>
  <c r="P33"/>
  <c r="O33"/>
  <c r="H12" i="2" s="1"/>
  <c r="M32" i="1"/>
  <c r="O32"/>
  <c r="P32"/>
  <c r="I11" i="2" s="1"/>
  <c r="L33" i="1"/>
  <c r="E12" i="2" s="1"/>
  <c r="L32" i="1"/>
  <c r="E11" i="2" s="1"/>
  <c r="M28" i="1"/>
  <c r="N28"/>
  <c r="O28"/>
  <c r="P28"/>
  <c r="L28"/>
  <c r="M25"/>
  <c r="N25"/>
  <c r="O25"/>
  <c r="P25"/>
  <c r="L25"/>
  <c r="M22"/>
  <c r="O22"/>
  <c r="P22"/>
  <c r="L22"/>
  <c r="N19"/>
  <c r="O19"/>
  <c r="P19"/>
  <c r="L19"/>
  <c r="M16"/>
  <c r="N16"/>
  <c r="O16"/>
  <c r="P16"/>
  <c r="K14"/>
  <c r="K15"/>
  <c r="K17"/>
  <c r="K18"/>
  <c r="K20"/>
  <c r="K23"/>
  <c r="K24"/>
  <c r="K26"/>
  <c r="K27"/>
  <c r="K29"/>
  <c r="K30"/>
  <c r="L16"/>
  <c r="M13"/>
  <c r="N13"/>
  <c r="O13"/>
  <c r="P13"/>
  <c r="L13"/>
  <c r="N22" l="1"/>
  <c r="M19"/>
  <c r="M33"/>
  <c r="F12" i="2" s="1"/>
  <c r="N32" i="1"/>
  <c r="N31" s="1"/>
  <c r="L31"/>
  <c r="K25"/>
  <c r="O31"/>
  <c r="E10" i="2"/>
  <c r="K16" i="1"/>
  <c r="P31"/>
  <c r="H11" i="2"/>
  <c r="H10" s="1"/>
  <c r="F11"/>
  <c r="I12"/>
  <c r="I10" s="1"/>
  <c r="K28" i="1"/>
  <c r="K22"/>
  <c r="K19"/>
  <c r="K13"/>
  <c r="M31" l="1"/>
  <c r="K31" s="1"/>
  <c r="F10" i="2"/>
  <c r="K32" i="1"/>
  <c r="G11" i="2"/>
  <c r="G10" s="1"/>
  <c r="K33" i="1"/>
  <c r="D12" i="2"/>
  <c r="D11" l="1"/>
  <c r="D10"/>
</calcChain>
</file>

<file path=xl/sharedStrings.xml><?xml version="1.0" encoding="utf-8"?>
<sst xmlns="http://schemas.openxmlformats.org/spreadsheetml/2006/main" count="141" uniqueCount="52">
  <si>
    <t>№ п/п</t>
  </si>
  <si>
    <t>Наименование мероприятия</t>
  </si>
  <si>
    <t>Натуральные показатели</t>
  </si>
  <si>
    <t>Источники финансирования</t>
  </si>
  <si>
    <t>Ед. изм.</t>
  </si>
  <si>
    <t>ИТОГО</t>
  </si>
  <si>
    <t>в том числе по годам</t>
  </si>
  <si>
    <t>Всего, в том числе:</t>
  </si>
  <si>
    <t xml:space="preserve">Основное мероприятие 1.1 "Развитие инфрараструктуры туристских ресурсов в Камчатском крае"
</t>
  </si>
  <si>
    <t xml:space="preserve"> 1.2</t>
  </si>
  <si>
    <t>шт</t>
  </si>
  <si>
    <t xml:space="preserve">Объемы финансирования, всего
тыс. рублей </t>
  </si>
  <si>
    <t xml:space="preserve"> 1.3</t>
  </si>
  <si>
    <t xml:space="preserve">Изготовление и установка малых архитектурных форм </t>
  </si>
  <si>
    <t xml:space="preserve"> 1.4</t>
  </si>
  <si>
    <t>Исполнитель мероприятия</t>
  </si>
  <si>
    <t>Управление жилищно - коммунального хозяйства</t>
  </si>
  <si>
    <t>Х</t>
  </si>
  <si>
    <t xml:space="preserve"> 13/1</t>
  </si>
  <si>
    <t>Благоустройство площадки для отдыха с устройством фотозоны в сквере у памятника Ленину В.И.</t>
  </si>
  <si>
    <t>краевой бюджет</t>
  </si>
  <si>
    <t>местный бюджет</t>
  </si>
  <si>
    <t>х</t>
  </si>
  <si>
    <t>Создание туристического стопа парковочной площадки перед началом пешеходного маршрута в г. Елизово (2 этап) (выполнение работ по изготовлению и установке информационных  дорожных указателей 13 шт., карты-схемы пешеходного туристического маршрута 1 шт.)</t>
  </si>
  <si>
    <t>Количество, в том числе по годам</t>
  </si>
  <si>
    <t xml:space="preserve"> 1.5</t>
  </si>
  <si>
    <t>Целевой показатель (индикатор)</t>
  </si>
  <si>
    <t>Ед.изм.</t>
  </si>
  <si>
    <t>1.</t>
  </si>
  <si>
    <t>шт.</t>
  </si>
  <si>
    <t>».</t>
  </si>
  <si>
    <t>Задача: Создание и развитие туристской инфраструктуры в Елизовском городском поселении</t>
  </si>
  <si>
    <t>2.</t>
  </si>
  <si>
    <t>3.</t>
  </si>
  <si>
    <t>4.</t>
  </si>
  <si>
    <t>Изготовление и установка малых архитектурных форм</t>
  </si>
  <si>
    <t>Изготовление  информационных дорожных указателей для установки по пешеходному туристическому маршруту в городе Елизово</t>
  </si>
  <si>
    <t>Изготовление карты-схемы пешеходного туристического маршрута</t>
  </si>
  <si>
    <t xml:space="preserve"> 1.6</t>
  </si>
  <si>
    <t xml:space="preserve"> 1.1</t>
  </si>
  <si>
    <t>5.</t>
  </si>
  <si>
    <t>Приложение № 1                                                                    
 к Программе «Создание и развитие туристской инфраструктуры в Елизовском городском поселении»</t>
  </si>
  <si>
    <t>Финансовое обеспечениереализации муниципальной программы «Создание и развитие туристской инфраструктуры в Елизовском городском поселении»</t>
  </si>
  <si>
    <t xml:space="preserve">Муниципальная программа «Создание и развитие  туристской инфраструктуры в Елизовском городском поселении»
</t>
  </si>
  <si>
    <t>Перечень основных мероприятий  программы
«Создание и развитие туристской инфраструктуры в Елизовском городском поселении»</t>
  </si>
  <si>
    <t>Приложение № 2
 к Программе «Создание и развитие туристской инфраструктуры в Елизовском городском поселении»</t>
  </si>
  <si>
    <t>Приложение  3                                                                                                          к Программе «Создание и развитие туристской инфраструктуры в Елизовском городском поселении»</t>
  </si>
  <si>
    <t>Сведения о целевых показателях (индикаторов) муниципальной программы
«Создание и развитие туристской инфраструктуры в Елизовском городском поселении»</t>
  </si>
  <si>
    <t>Замена скульптур архитектурной формы «Медведи»</t>
  </si>
  <si>
    <t xml:space="preserve"> МАУК КДЦ «Гейзер».</t>
  </si>
  <si>
    <t>Развитие туристской инфраструктуры на площади Ленина В.И. в г. Елизово (восстановление трибуны памятника Ленину В.И.)</t>
  </si>
  <si>
    <t>13/1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</si>
</sst>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2" fontId="6" fillId="0" borderId="0" xfId="0" applyNumberFormat="1" applyFont="1" applyAlignment="1">
      <alignment horizontal="justify" vertical="center"/>
    </xf>
    <xf numFmtId="2" fontId="2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 shrinkToFit="1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18" sqref="F18"/>
    </sheetView>
  </sheetViews>
  <sheetFormatPr defaultColWidth="9.109375" defaultRowHeight="13.8"/>
  <cols>
    <col min="1" max="1" width="5" style="2" customWidth="1"/>
    <col min="2" max="2" width="31.5546875" style="2" customWidth="1"/>
    <col min="3" max="3" width="20.33203125" style="2" customWidth="1"/>
    <col min="4" max="4" width="17.88671875" style="2" customWidth="1"/>
    <col min="5" max="5" width="12.5546875" style="2" customWidth="1"/>
    <col min="6" max="6" width="12.44140625" style="2" customWidth="1"/>
    <col min="7" max="7" width="12.109375" style="2" customWidth="1"/>
    <col min="8" max="8" width="10.33203125" style="2" customWidth="1"/>
    <col min="9" max="9" width="11.6640625" style="2" customWidth="1"/>
    <col min="10" max="10" width="11" style="2" customWidth="1"/>
    <col min="11" max="16384" width="9.109375" style="2"/>
  </cols>
  <sheetData>
    <row r="1" spans="1:10" ht="15" customHeight="1">
      <c r="A1" s="27"/>
      <c r="B1" s="27"/>
      <c r="C1" s="27"/>
      <c r="D1" s="27"/>
      <c r="E1" s="53" t="s">
        <v>41</v>
      </c>
      <c r="F1" s="53"/>
      <c r="G1" s="53"/>
      <c r="H1" s="53"/>
      <c r="I1" s="53"/>
      <c r="J1" s="53"/>
    </row>
    <row r="2" spans="1:10" ht="15" customHeight="1">
      <c r="A2" s="27"/>
      <c r="B2" s="27"/>
      <c r="C2" s="27"/>
      <c r="D2" s="27"/>
      <c r="E2" s="53"/>
      <c r="F2" s="53"/>
      <c r="G2" s="53"/>
      <c r="H2" s="53"/>
      <c r="I2" s="53"/>
      <c r="J2" s="53"/>
    </row>
    <row r="3" spans="1:10" ht="15" customHeight="1">
      <c r="A3" s="27"/>
      <c r="B3" s="27"/>
      <c r="C3" s="27"/>
      <c r="D3" s="27"/>
      <c r="E3" s="53"/>
      <c r="F3" s="53"/>
      <c r="G3" s="53"/>
      <c r="H3" s="53"/>
      <c r="I3" s="53"/>
      <c r="J3" s="53"/>
    </row>
    <row r="4" spans="1:10" ht="15" customHeight="1">
      <c r="A4" s="27"/>
      <c r="B4" s="27"/>
      <c r="C4" s="27"/>
      <c r="D4" s="27"/>
      <c r="E4" s="53"/>
      <c r="F4" s="53"/>
      <c r="G4" s="53"/>
      <c r="H4" s="53"/>
      <c r="I4" s="53"/>
      <c r="J4" s="53"/>
    </row>
    <row r="5" spans="1:10">
      <c r="A5" s="27"/>
      <c r="B5" s="27"/>
      <c r="C5" s="27"/>
      <c r="D5" s="27"/>
      <c r="E5" s="15"/>
      <c r="F5" s="15"/>
      <c r="G5" s="15"/>
      <c r="H5" s="28"/>
      <c r="I5" s="27"/>
      <c r="J5" s="27"/>
    </row>
    <row r="6" spans="1:10" s="5" customFormat="1" ht="60.75" customHeight="1">
      <c r="A6" s="52" t="s">
        <v>42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5" customFormat="1">
      <c r="B7" s="6"/>
      <c r="C7" s="6"/>
      <c r="D7" s="6"/>
      <c r="E7" s="6"/>
    </row>
    <row r="8" spans="1:10" s="5" customFormat="1" ht="28.5" customHeight="1">
      <c r="A8" s="59" t="s">
        <v>0</v>
      </c>
      <c r="B8" s="61" t="s">
        <v>1</v>
      </c>
      <c r="C8" s="54" t="s">
        <v>3</v>
      </c>
      <c r="D8" s="54" t="s">
        <v>11</v>
      </c>
      <c r="E8" s="49" t="s">
        <v>6</v>
      </c>
      <c r="F8" s="50"/>
      <c r="G8" s="50"/>
      <c r="H8" s="50"/>
      <c r="I8" s="50"/>
      <c r="J8" s="51"/>
    </row>
    <row r="9" spans="1:10" s="5" customFormat="1" ht="36.75" customHeight="1">
      <c r="A9" s="60"/>
      <c r="B9" s="61"/>
      <c r="C9" s="54"/>
      <c r="D9" s="54"/>
      <c r="E9" s="21">
        <v>2020</v>
      </c>
      <c r="F9" s="11">
        <v>2021</v>
      </c>
      <c r="G9" s="12">
        <v>2022</v>
      </c>
      <c r="H9" s="12">
        <v>2023</v>
      </c>
      <c r="I9" s="21">
        <v>2024</v>
      </c>
      <c r="J9" s="37">
        <v>2025</v>
      </c>
    </row>
    <row r="10" spans="1:10" s="5" customFormat="1" ht="36" customHeight="1">
      <c r="A10" s="55">
        <v>1</v>
      </c>
      <c r="B10" s="56" t="s">
        <v>43</v>
      </c>
      <c r="C10" s="29" t="s">
        <v>7</v>
      </c>
      <c r="D10" s="31">
        <f>SUM(E10:I10)</f>
        <v>13620.4987</v>
      </c>
      <c r="E10" s="31">
        <f>SUM(E11:E12)</f>
        <v>1536.2276999999999</v>
      </c>
      <c r="F10" s="32">
        <f>SUM(F11:F12)</f>
        <v>2360.2290000000003</v>
      </c>
      <c r="G10" s="32">
        <f t="shared" ref="G10:I10" si="0">SUM(G11:G12)</f>
        <v>9724.0419999999995</v>
      </c>
      <c r="H10" s="32">
        <f t="shared" si="0"/>
        <v>0</v>
      </c>
      <c r="I10" s="32">
        <f t="shared" si="0"/>
        <v>0</v>
      </c>
      <c r="J10" s="32">
        <f t="shared" ref="J10" si="1">SUM(J11:J12)</f>
        <v>0</v>
      </c>
    </row>
    <row r="11" spans="1:10" s="5" customFormat="1" ht="36" customHeight="1">
      <c r="A11" s="55"/>
      <c r="B11" s="57"/>
      <c r="C11" s="22" t="s">
        <v>20</v>
      </c>
      <c r="D11" s="31">
        <f t="shared" ref="D11:D12" si="2">SUM(E11:I11)</f>
        <v>11922.062099999999</v>
      </c>
      <c r="E11" s="16">
        <f>'приложение 2'!L32</f>
        <v>1298.2366999999999</v>
      </c>
      <c r="F11" s="16">
        <f>'приложение 2'!M32</f>
        <v>2123.8254000000002</v>
      </c>
      <c r="G11" s="16">
        <f>'приложение 2'!N32</f>
        <v>8500</v>
      </c>
      <c r="H11" s="16">
        <f>'приложение 2'!O32</f>
        <v>0</v>
      </c>
      <c r="I11" s="16">
        <f>'приложение 2'!P32</f>
        <v>0</v>
      </c>
      <c r="J11" s="16">
        <f>'приложение 2'!R32</f>
        <v>0</v>
      </c>
    </row>
    <row r="12" spans="1:10" s="5" customFormat="1" ht="36" customHeight="1">
      <c r="A12" s="55"/>
      <c r="B12" s="58"/>
      <c r="C12" s="22" t="s">
        <v>21</v>
      </c>
      <c r="D12" s="31">
        <f t="shared" si="2"/>
        <v>1698.4366</v>
      </c>
      <c r="E12" s="16">
        <f>'приложение 2'!L33</f>
        <v>237.99099999999999</v>
      </c>
      <c r="F12" s="16">
        <f>'приложение 2'!M33</f>
        <v>236.40360000000001</v>
      </c>
      <c r="G12" s="16">
        <f>'приложение 2'!N33</f>
        <v>1224.0419999999999</v>
      </c>
      <c r="H12" s="16">
        <f>'приложение 2'!O33</f>
        <v>0</v>
      </c>
      <c r="I12" s="16">
        <f>'приложение 2'!P33</f>
        <v>0</v>
      </c>
      <c r="J12" s="16">
        <f>'приложение 2'!R33</f>
        <v>0</v>
      </c>
    </row>
    <row r="13" spans="1:10" s="5" customFormat="1" ht="15.6">
      <c r="A13" s="7"/>
      <c r="B13" s="7"/>
      <c r="C13" s="7"/>
      <c r="D13" s="10"/>
      <c r="E13" s="8"/>
      <c r="F13" s="8"/>
      <c r="G13" s="9"/>
    </row>
    <row r="14" spans="1:10" s="5" customFormat="1">
      <c r="E14" s="9"/>
      <c r="F14" s="9"/>
      <c r="G14" s="9"/>
    </row>
  </sheetData>
  <mergeCells count="9">
    <mergeCell ref="E8:J8"/>
    <mergeCell ref="A6:J6"/>
    <mergeCell ref="E1:J4"/>
    <mergeCell ref="D8:D9"/>
    <mergeCell ref="A10:A12"/>
    <mergeCell ref="B10:B12"/>
    <mergeCell ref="A8:A9"/>
    <mergeCell ref="B8:B9"/>
    <mergeCell ref="C8:C9"/>
  </mergeCells>
  <conditionalFormatting sqref="D10:E12 F11:J12">
    <cfRule type="cellIs" dxfId="3" priority="6" stopIfTrue="1" operator="equal">
      <formula>0</formula>
    </cfRule>
  </conditionalFormatting>
  <conditionalFormatting sqref="D10:E12 F11:J12">
    <cfRule type="cellIs" dxfId="2" priority="5" stopIfTrue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70" workbookViewId="0">
      <selection activeCell="H13" sqref="H13:H15"/>
    </sheetView>
  </sheetViews>
  <sheetFormatPr defaultColWidth="8.88671875" defaultRowHeight="13.8"/>
  <cols>
    <col min="1" max="1" width="4.88671875" style="2" customWidth="1"/>
    <col min="2" max="2" width="38" style="2" customWidth="1"/>
    <col min="3" max="9" width="6.6640625" style="2" customWidth="1"/>
    <col min="10" max="10" width="20.88671875" style="2" customWidth="1"/>
    <col min="11" max="11" width="18.44140625" style="2" customWidth="1"/>
    <col min="12" max="13" width="14.44140625" style="2" customWidth="1"/>
    <col min="14" max="14" width="14.33203125" style="2" customWidth="1"/>
    <col min="15" max="15" width="13.5546875" style="2" customWidth="1"/>
    <col min="16" max="16" width="13.33203125" style="2" customWidth="1"/>
    <col min="17" max="17" width="13.88671875" style="2" customWidth="1"/>
    <col min="18" max="18" width="23.88671875" style="2" customWidth="1"/>
    <col min="19" max="16384" width="8.88671875" style="2"/>
  </cols>
  <sheetData>
    <row r="1" spans="1:18" ht="15" customHeight="1">
      <c r="B1" s="47"/>
      <c r="M1" s="46"/>
      <c r="N1" s="75" t="s">
        <v>45</v>
      </c>
      <c r="O1" s="75"/>
      <c r="P1" s="75"/>
      <c r="Q1" s="75"/>
      <c r="R1" s="75"/>
    </row>
    <row r="2" spans="1:18" ht="18.75" customHeight="1">
      <c r="B2" s="48"/>
      <c r="L2" s="4"/>
      <c r="M2" s="46"/>
      <c r="N2" s="75"/>
      <c r="O2" s="75"/>
      <c r="P2" s="75"/>
      <c r="Q2" s="75"/>
      <c r="R2" s="75"/>
    </row>
    <row r="3" spans="1:18" ht="18.75" customHeight="1">
      <c r="B3" s="48"/>
      <c r="L3" s="4"/>
      <c r="M3" s="46"/>
      <c r="N3" s="75"/>
      <c r="O3" s="75"/>
      <c r="P3" s="75"/>
      <c r="Q3" s="75"/>
      <c r="R3" s="75"/>
    </row>
    <row r="4" spans="1:18" ht="18.75" customHeight="1">
      <c r="B4" s="48"/>
      <c r="C4" s="1"/>
      <c r="D4" s="1"/>
      <c r="E4" s="1"/>
      <c r="F4" s="1"/>
      <c r="G4" s="1"/>
      <c r="H4" s="1"/>
      <c r="I4" s="1"/>
      <c r="J4" s="1"/>
      <c r="K4" s="3"/>
      <c r="L4" s="4"/>
      <c r="M4" s="46"/>
      <c r="N4" s="75"/>
      <c r="O4" s="75"/>
      <c r="P4" s="75"/>
      <c r="Q4" s="75"/>
      <c r="R4" s="75"/>
    </row>
    <row r="5" spans="1:18" ht="40.950000000000003" customHeight="1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.6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5"/>
      <c r="M6" s="25"/>
      <c r="N6" s="25"/>
      <c r="O6" s="25"/>
      <c r="P6" s="25"/>
      <c r="Q6" s="25"/>
      <c r="R6" s="25"/>
    </row>
    <row r="7" spans="1:18" ht="19.5" customHeight="1">
      <c r="A7" s="59" t="s">
        <v>0</v>
      </c>
      <c r="B7" s="69" t="s">
        <v>1</v>
      </c>
      <c r="C7" s="54" t="s">
        <v>2</v>
      </c>
      <c r="D7" s="54"/>
      <c r="E7" s="54"/>
      <c r="F7" s="54"/>
      <c r="G7" s="54"/>
      <c r="H7" s="54"/>
      <c r="I7" s="54"/>
      <c r="J7" s="59" t="s">
        <v>3</v>
      </c>
      <c r="K7" s="59" t="s">
        <v>11</v>
      </c>
      <c r="L7" s="79" t="s">
        <v>6</v>
      </c>
      <c r="M7" s="80"/>
      <c r="N7" s="80"/>
      <c r="O7" s="80"/>
      <c r="P7" s="80"/>
      <c r="Q7" s="81"/>
      <c r="R7" s="85" t="s">
        <v>15</v>
      </c>
    </row>
    <row r="8" spans="1:18" ht="33" customHeight="1">
      <c r="A8" s="76"/>
      <c r="B8" s="70"/>
      <c r="C8" s="59" t="s">
        <v>4</v>
      </c>
      <c r="D8" s="49" t="s">
        <v>24</v>
      </c>
      <c r="E8" s="50"/>
      <c r="F8" s="50"/>
      <c r="G8" s="50"/>
      <c r="H8" s="50"/>
      <c r="I8" s="51"/>
      <c r="J8" s="76"/>
      <c r="K8" s="76"/>
      <c r="L8" s="77">
        <v>2020</v>
      </c>
      <c r="M8" s="77">
        <v>2021</v>
      </c>
      <c r="N8" s="77">
        <v>2022</v>
      </c>
      <c r="O8" s="77">
        <v>2023</v>
      </c>
      <c r="P8" s="77">
        <v>2024</v>
      </c>
      <c r="Q8" s="77">
        <v>2025</v>
      </c>
      <c r="R8" s="86"/>
    </row>
    <row r="9" spans="1:18" ht="19.5" customHeight="1">
      <c r="A9" s="60"/>
      <c r="B9" s="71"/>
      <c r="C9" s="60"/>
      <c r="D9" s="21">
        <v>2020</v>
      </c>
      <c r="E9" s="21">
        <v>2021</v>
      </c>
      <c r="F9" s="21">
        <v>2022</v>
      </c>
      <c r="G9" s="21">
        <v>2023</v>
      </c>
      <c r="H9" s="37">
        <v>2024</v>
      </c>
      <c r="I9" s="21">
        <v>2025</v>
      </c>
      <c r="J9" s="60"/>
      <c r="K9" s="60"/>
      <c r="L9" s="78"/>
      <c r="M9" s="78"/>
      <c r="N9" s="78"/>
      <c r="O9" s="78"/>
      <c r="P9" s="78"/>
      <c r="Q9" s="78"/>
      <c r="R9" s="87"/>
    </row>
    <row r="10" spans="1:18" ht="17.25" customHeight="1">
      <c r="A10" s="72">
        <v>1</v>
      </c>
      <c r="B10" s="67" t="s">
        <v>8</v>
      </c>
      <c r="C10" s="68" t="s">
        <v>22</v>
      </c>
      <c r="D10" s="56" t="s">
        <v>22</v>
      </c>
      <c r="E10" s="56" t="s">
        <v>22</v>
      </c>
      <c r="F10" s="56" t="s">
        <v>22</v>
      </c>
      <c r="G10" s="56" t="s">
        <v>22</v>
      </c>
      <c r="H10" s="56" t="s">
        <v>22</v>
      </c>
      <c r="I10" s="56" t="s">
        <v>22</v>
      </c>
      <c r="J10" s="92" t="s">
        <v>22</v>
      </c>
      <c r="K10" s="82" t="s">
        <v>22</v>
      </c>
      <c r="L10" s="63" t="s">
        <v>22</v>
      </c>
      <c r="M10" s="63" t="s">
        <v>22</v>
      </c>
      <c r="N10" s="63" t="s">
        <v>22</v>
      </c>
      <c r="O10" s="64" t="s">
        <v>22</v>
      </c>
      <c r="P10" s="64" t="s">
        <v>22</v>
      </c>
      <c r="Q10" s="64" t="s">
        <v>22</v>
      </c>
      <c r="R10" s="63" t="s">
        <v>22</v>
      </c>
    </row>
    <row r="11" spans="1:18" ht="17.25" customHeight="1">
      <c r="A11" s="73"/>
      <c r="B11" s="67"/>
      <c r="C11" s="68"/>
      <c r="D11" s="57"/>
      <c r="E11" s="57"/>
      <c r="F11" s="57"/>
      <c r="G11" s="57"/>
      <c r="H11" s="57"/>
      <c r="I11" s="57"/>
      <c r="J11" s="92"/>
      <c r="K11" s="82"/>
      <c r="L11" s="63"/>
      <c r="M11" s="63"/>
      <c r="N11" s="63"/>
      <c r="O11" s="65"/>
      <c r="P11" s="65"/>
      <c r="Q11" s="65"/>
      <c r="R11" s="63"/>
    </row>
    <row r="12" spans="1:18" ht="17.25" customHeight="1">
      <c r="A12" s="74"/>
      <c r="B12" s="67"/>
      <c r="C12" s="68"/>
      <c r="D12" s="58"/>
      <c r="E12" s="58"/>
      <c r="F12" s="58"/>
      <c r="G12" s="58"/>
      <c r="H12" s="58"/>
      <c r="I12" s="58"/>
      <c r="J12" s="92"/>
      <c r="K12" s="82"/>
      <c r="L12" s="63"/>
      <c r="M12" s="63"/>
      <c r="N12" s="63"/>
      <c r="O12" s="66"/>
      <c r="P12" s="66"/>
      <c r="Q12" s="66"/>
      <c r="R12" s="63"/>
    </row>
    <row r="13" spans="1:18" ht="21" customHeight="1">
      <c r="A13" s="88" t="s">
        <v>39</v>
      </c>
      <c r="B13" s="90" t="s">
        <v>13</v>
      </c>
      <c r="C13" s="59" t="s">
        <v>10</v>
      </c>
      <c r="D13" s="59">
        <v>1</v>
      </c>
      <c r="E13" s="59" t="s">
        <v>22</v>
      </c>
      <c r="F13" s="59" t="s">
        <v>22</v>
      </c>
      <c r="G13" s="59" t="s">
        <v>22</v>
      </c>
      <c r="H13" s="59" t="s">
        <v>22</v>
      </c>
      <c r="I13" s="59" t="s">
        <v>22</v>
      </c>
      <c r="J13" s="24" t="s">
        <v>7</v>
      </c>
      <c r="K13" s="23">
        <f>SUM(L13:P13)</f>
        <v>1000</v>
      </c>
      <c r="L13" s="23">
        <f>SUM(L14:L15)</f>
        <v>1000</v>
      </c>
      <c r="M13" s="23">
        <f t="shared" ref="M13:P13" si="0">SUM(M14:M15)</f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41">
        <f t="shared" ref="Q13" si="1">SUM(Q14:Q15)</f>
        <v>0</v>
      </c>
      <c r="R13" s="100" t="s">
        <v>16</v>
      </c>
    </row>
    <row r="14" spans="1:18" ht="21" customHeight="1">
      <c r="A14" s="89"/>
      <c r="B14" s="91"/>
      <c r="C14" s="76"/>
      <c r="D14" s="76"/>
      <c r="E14" s="76"/>
      <c r="F14" s="76"/>
      <c r="G14" s="76"/>
      <c r="H14" s="76"/>
      <c r="I14" s="76"/>
      <c r="J14" s="22" t="s">
        <v>20</v>
      </c>
      <c r="K14" s="23">
        <f t="shared" ref="K14:K33" si="2">SUM(L14:P14)</f>
        <v>886.0367</v>
      </c>
      <c r="L14" s="16">
        <v>886.0367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01"/>
    </row>
    <row r="15" spans="1:18" ht="21" customHeight="1">
      <c r="A15" s="89"/>
      <c r="B15" s="91"/>
      <c r="C15" s="76"/>
      <c r="D15" s="76"/>
      <c r="E15" s="76"/>
      <c r="F15" s="76"/>
      <c r="G15" s="76"/>
      <c r="H15" s="60"/>
      <c r="I15" s="76"/>
      <c r="J15" s="22" t="s">
        <v>21</v>
      </c>
      <c r="K15" s="23">
        <f t="shared" si="2"/>
        <v>113.9633</v>
      </c>
      <c r="L15" s="16">
        <v>113.9633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02"/>
    </row>
    <row r="16" spans="1:18" ht="38.25" customHeight="1">
      <c r="A16" s="88" t="s">
        <v>9</v>
      </c>
      <c r="B16" s="90" t="s">
        <v>23</v>
      </c>
      <c r="C16" s="59" t="s">
        <v>10</v>
      </c>
      <c r="D16" s="106" t="s">
        <v>18</v>
      </c>
      <c r="E16" s="59" t="s">
        <v>22</v>
      </c>
      <c r="F16" s="59" t="s">
        <v>22</v>
      </c>
      <c r="G16" s="59" t="s">
        <v>22</v>
      </c>
      <c r="H16" s="59" t="s">
        <v>22</v>
      </c>
      <c r="I16" s="59" t="s">
        <v>22</v>
      </c>
      <c r="J16" s="24" t="s">
        <v>7</v>
      </c>
      <c r="K16" s="23">
        <f t="shared" si="2"/>
        <v>536.22770000000003</v>
      </c>
      <c r="L16" s="23">
        <f>SUM(L17:L18)</f>
        <v>536.22770000000003</v>
      </c>
      <c r="M16" s="23">
        <f t="shared" ref="M16:P16" si="3">SUM(M17:M18)</f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41">
        <f t="shared" ref="Q16" si="4">SUM(Q17:Q18)</f>
        <v>0</v>
      </c>
      <c r="R16" s="100" t="s">
        <v>16</v>
      </c>
    </row>
    <row r="17" spans="1:18" ht="38.25" customHeight="1">
      <c r="A17" s="89"/>
      <c r="B17" s="91"/>
      <c r="C17" s="76"/>
      <c r="D17" s="76"/>
      <c r="E17" s="76"/>
      <c r="F17" s="76"/>
      <c r="G17" s="76"/>
      <c r="H17" s="76"/>
      <c r="I17" s="76"/>
      <c r="J17" s="22" t="s">
        <v>20</v>
      </c>
      <c r="K17" s="23">
        <f t="shared" si="2"/>
        <v>412.2</v>
      </c>
      <c r="L17" s="16">
        <v>412.2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01"/>
    </row>
    <row r="18" spans="1:18" ht="38.25" customHeight="1">
      <c r="A18" s="89"/>
      <c r="B18" s="91"/>
      <c r="C18" s="76"/>
      <c r="D18" s="76"/>
      <c r="E18" s="76"/>
      <c r="F18" s="76"/>
      <c r="G18" s="76"/>
      <c r="H18" s="60"/>
      <c r="I18" s="76"/>
      <c r="J18" s="22" t="s">
        <v>21</v>
      </c>
      <c r="K18" s="23">
        <f t="shared" si="2"/>
        <v>124.0277</v>
      </c>
      <c r="L18" s="16">
        <v>124.0277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02"/>
    </row>
    <row r="19" spans="1:18" ht="21" customHeight="1">
      <c r="A19" s="83" t="s">
        <v>12</v>
      </c>
      <c r="B19" s="84" t="s">
        <v>19</v>
      </c>
      <c r="C19" s="59" t="s">
        <v>10</v>
      </c>
      <c r="D19" s="59" t="s">
        <v>22</v>
      </c>
      <c r="E19" s="59">
        <v>1</v>
      </c>
      <c r="F19" s="59" t="s">
        <v>22</v>
      </c>
      <c r="G19" s="59" t="s">
        <v>22</v>
      </c>
      <c r="H19" s="59" t="s">
        <v>22</v>
      </c>
      <c r="I19" s="59" t="s">
        <v>22</v>
      </c>
      <c r="J19" s="24" t="s">
        <v>7</v>
      </c>
      <c r="K19" s="23">
        <f t="shared" si="2"/>
        <v>2360.2290000000003</v>
      </c>
      <c r="L19" s="23">
        <f>SUM(L20:L21)</f>
        <v>0</v>
      </c>
      <c r="M19" s="23">
        <f t="shared" ref="M19:P19" si="5">SUM(M20:M21)</f>
        <v>2360.2290000000003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41">
        <f t="shared" ref="Q19" si="6">SUM(Q20:Q21)</f>
        <v>0</v>
      </c>
      <c r="R19" s="100" t="s">
        <v>16</v>
      </c>
    </row>
    <row r="20" spans="1:18" ht="21" customHeight="1">
      <c r="A20" s="83"/>
      <c r="B20" s="84"/>
      <c r="C20" s="76"/>
      <c r="D20" s="76"/>
      <c r="E20" s="76"/>
      <c r="F20" s="76"/>
      <c r="G20" s="76"/>
      <c r="H20" s="76"/>
      <c r="I20" s="76"/>
      <c r="J20" s="22" t="s">
        <v>20</v>
      </c>
      <c r="K20" s="23">
        <f t="shared" si="2"/>
        <v>2123.8254000000002</v>
      </c>
      <c r="L20" s="16">
        <v>0</v>
      </c>
      <c r="M20" s="17">
        <v>2123.8254000000002</v>
      </c>
      <c r="N20" s="16">
        <v>0</v>
      </c>
      <c r="O20" s="16">
        <v>0</v>
      </c>
      <c r="P20" s="16">
        <v>0</v>
      </c>
      <c r="Q20" s="16">
        <v>0</v>
      </c>
      <c r="R20" s="101"/>
    </row>
    <row r="21" spans="1:18" ht="21" customHeight="1">
      <c r="A21" s="83"/>
      <c r="B21" s="84"/>
      <c r="C21" s="76"/>
      <c r="D21" s="76"/>
      <c r="E21" s="76"/>
      <c r="F21" s="76"/>
      <c r="G21" s="76"/>
      <c r="H21" s="60"/>
      <c r="I21" s="76"/>
      <c r="J21" s="22" t="s">
        <v>21</v>
      </c>
      <c r="K21" s="23">
        <f t="shared" si="2"/>
        <v>236.40360000000001</v>
      </c>
      <c r="L21" s="16">
        <v>0</v>
      </c>
      <c r="M21" s="17">
        <f>235.9806+0.423</f>
        <v>236.40360000000001</v>
      </c>
      <c r="N21" s="16">
        <v>0</v>
      </c>
      <c r="O21" s="16">
        <v>0</v>
      </c>
      <c r="P21" s="16">
        <v>0</v>
      </c>
      <c r="Q21" s="16">
        <v>0</v>
      </c>
      <c r="R21" s="102"/>
    </row>
    <row r="22" spans="1:18" ht="21" customHeight="1">
      <c r="A22" s="83" t="s">
        <v>14</v>
      </c>
      <c r="B22" s="84" t="s">
        <v>48</v>
      </c>
      <c r="C22" s="59" t="s">
        <v>10</v>
      </c>
      <c r="D22" s="59" t="s">
        <v>22</v>
      </c>
      <c r="E22" s="59" t="s">
        <v>22</v>
      </c>
      <c r="F22" s="59">
        <v>2</v>
      </c>
      <c r="G22" s="59" t="s">
        <v>22</v>
      </c>
      <c r="H22" s="59" t="s">
        <v>22</v>
      </c>
      <c r="I22" s="59" t="s">
        <v>22</v>
      </c>
      <c r="J22" s="24" t="s">
        <v>7</v>
      </c>
      <c r="K22" s="23">
        <f t="shared" si="2"/>
        <v>9724.0419999999995</v>
      </c>
      <c r="L22" s="23">
        <f>SUM(L23:L24)</f>
        <v>0</v>
      </c>
      <c r="M22" s="23">
        <f t="shared" ref="M22:P22" si="7">SUM(M23:M24)</f>
        <v>0</v>
      </c>
      <c r="N22" s="33">
        <f t="shared" ref="N22" si="8">SUM(N23:N24)</f>
        <v>9724.0419999999995</v>
      </c>
      <c r="O22" s="23">
        <f t="shared" si="7"/>
        <v>0</v>
      </c>
      <c r="P22" s="23">
        <f t="shared" si="7"/>
        <v>0</v>
      </c>
      <c r="Q22" s="41">
        <f t="shared" ref="Q22" si="9">SUM(Q23:Q24)</f>
        <v>0</v>
      </c>
      <c r="R22" s="100" t="s">
        <v>49</v>
      </c>
    </row>
    <row r="23" spans="1:18" ht="35.25" customHeight="1">
      <c r="A23" s="83"/>
      <c r="B23" s="84"/>
      <c r="C23" s="76"/>
      <c r="D23" s="76"/>
      <c r="E23" s="76"/>
      <c r="F23" s="76"/>
      <c r="G23" s="76"/>
      <c r="H23" s="76"/>
      <c r="I23" s="76"/>
      <c r="J23" s="22" t="s">
        <v>20</v>
      </c>
      <c r="K23" s="23">
        <f t="shared" si="2"/>
        <v>8500</v>
      </c>
      <c r="L23" s="16">
        <v>0</v>
      </c>
      <c r="M23" s="16">
        <v>0</v>
      </c>
      <c r="N23" s="17">
        <f>2790.43505+5709.56495</f>
        <v>8500</v>
      </c>
      <c r="O23" s="16">
        <v>0</v>
      </c>
      <c r="P23" s="16">
        <v>0</v>
      </c>
      <c r="Q23" s="16">
        <v>0</v>
      </c>
      <c r="R23" s="101"/>
    </row>
    <row r="24" spans="1:18" ht="24.75" customHeight="1">
      <c r="A24" s="83"/>
      <c r="B24" s="84"/>
      <c r="C24" s="60"/>
      <c r="D24" s="60"/>
      <c r="E24" s="60"/>
      <c r="F24" s="60"/>
      <c r="G24" s="60"/>
      <c r="H24" s="60"/>
      <c r="I24" s="60"/>
      <c r="J24" s="22" t="s">
        <v>21</v>
      </c>
      <c r="K24" s="23">
        <f t="shared" si="2"/>
        <v>1224.0419999999999</v>
      </c>
      <c r="L24" s="16">
        <v>0</v>
      </c>
      <c r="M24" s="16">
        <v>0</v>
      </c>
      <c r="N24" s="17">
        <f>944.44+279.602</f>
        <v>1224.0419999999999</v>
      </c>
      <c r="O24" s="16">
        <v>0</v>
      </c>
      <c r="P24" s="16">
        <v>0</v>
      </c>
      <c r="Q24" s="16">
        <v>0</v>
      </c>
      <c r="R24" s="102"/>
    </row>
    <row r="25" spans="1:18" ht="21" hidden="1" customHeight="1">
      <c r="A25" s="83" t="s">
        <v>25</v>
      </c>
      <c r="B25" s="84" t="s">
        <v>50</v>
      </c>
      <c r="C25" s="59" t="s">
        <v>10</v>
      </c>
      <c r="D25" s="59" t="s">
        <v>22</v>
      </c>
      <c r="E25" s="59" t="s">
        <v>22</v>
      </c>
      <c r="F25" s="59" t="s">
        <v>22</v>
      </c>
      <c r="G25" s="59" t="s">
        <v>22</v>
      </c>
      <c r="H25" s="38"/>
      <c r="I25" s="59" t="s">
        <v>22</v>
      </c>
      <c r="J25" s="24" t="s">
        <v>7</v>
      </c>
      <c r="K25" s="23">
        <f t="shared" si="2"/>
        <v>0</v>
      </c>
      <c r="L25" s="23">
        <f>SUM(L26:L27)</f>
        <v>0</v>
      </c>
      <c r="M25" s="23">
        <f t="shared" ref="M25:P25" si="10">SUM(M26:M27)</f>
        <v>0</v>
      </c>
      <c r="N25" s="33">
        <f t="shared" si="10"/>
        <v>0</v>
      </c>
      <c r="O25" s="23">
        <f t="shared" si="10"/>
        <v>0</v>
      </c>
      <c r="P25" s="23">
        <f t="shared" si="10"/>
        <v>0</v>
      </c>
      <c r="Q25" s="41">
        <f t="shared" ref="Q25" si="11">SUM(Q26:Q27)</f>
        <v>0</v>
      </c>
      <c r="R25" s="100" t="s">
        <v>16</v>
      </c>
    </row>
    <row r="26" spans="1:18" ht="21" hidden="1" customHeight="1">
      <c r="A26" s="83"/>
      <c r="B26" s="84"/>
      <c r="C26" s="76"/>
      <c r="D26" s="76"/>
      <c r="E26" s="76"/>
      <c r="F26" s="76"/>
      <c r="G26" s="76"/>
      <c r="H26" s="40"/>
      <c r="I26" s="76"/>
      <c r="J26" s="22" t="s">
        <v>20</v>
      </c>
      <c r="K26" s="23">
        <f t="shared" si="2"/>
        <v>0</v>
      </c>
      <c r="L26" s="16">
        <v>0</v>
      </c>
      <c r="M26" s="16">
        <v>0</v>
      </c>
      <c r="N26" s="17">
        <v>0</v>
      </c>
      <c r="O26" s="16">
        <v>0</v>
      </c>
      <c r="P26" s="16">
        <v>0</v>
      </c>
      <c r="Q26" s="16">
        <v>0</v>
      </c>
      <c r="R26" s="101"/>
    </row>
    <row r="27" spans="1:18" ht="21" hidden="1" customHeight="1">
      <c r="A27" s="83"/>
      <c r="B27" s="84"/>
      <c r="C27" s="60"/>
      <c r="D27" s="60"/>
      <c r="E27" s="60"/>
      <c r="F27" s="60"/>
      <c r="G27" s="60"/>
      <c r="H27" s="39"/>
      <c r="I27" s="60"/>
      <c r="J27" s="22" t="s">
        <v>21</v>
      </c>
      <c r="K27" s="23">
        <f t="shared" si="2"/>
        <v>0</v>
      </c>
      <c r="L27" s="16">
        <v>0</v>
      </c>
      <c r="M27" s="16">
        <v>0</v>
      </c>
      <c r="N27" s="17">
        <v>0</v>
      </c>
      <c r="O27" s="16">
        <v>0</v>
      </c>
      <c r="P27" s="16">
        <v>0</v>
      </c>
      <c r="Q27" s="16">
        <v>0</v>
      </c>
      <c r="R27" s="102"/>
    </row>
    <row r="28" spans="1:18" ht="21" hidden="1" customHeight="1">
      <c r="A28" s="83" t="s">
        <v>38</v>
      </c>
      <c r="B28" s="84"/>
      <c r="C28" s="59"/>
      <c r="D28" s="59"/>
      <c r="E28" s="59"/>
      <c r="F28" s="59"/>
      <c r="G28" s="59"/>
      <c r="H28" s="38"/>
      <c r="I28" s="59"/>
      <c r="J28" s="24" t="s">
        <v>7</v>
      </c>
      <c r="K28" s="23">
        <f t="shared" si="2"/>
        <v>0</v>
      </c>
      <c r="L28" s="23">
        <f>SUM(L29:L30)</f>
        <v>0</v>
      </c>
      <c r="M28" s="23">
        <f t="shared" ref="M28:P28" si="12">SUM(M29:M30)</f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41">
        <f t="shared" ref="Q28" si="13">SUM(Q29:Q30)</f>
        <v>0</v>
      </c>
      <c r="R28" s="100" t="s">
        <v>16</v>
      </c>
    </row>
    <row r="29" spans="1:18" ht="21" hidden="1" customHeight="1">
      <c r="A29" s="83"/>
      <c r="B29" s="84"/>
      <c r="C29" s="76"/>
      <c r="D29" s="76"/>
      <c r="E29" s="76"/>
      <c r="F29" s="76"/>
      <c r="G29" s="76"/>
      <c r="H29" s="40"/>
      <c r="I29" s="76"/>
      <c r="J29" s="22" t="s">
        <v>20</v>
      </c>
      <c r="K29" s="23">
        <f t="shared" si="2"/>
        <v>0</v>
      </c>
      <c r="L29" s="16"/>
      <c r="M29" s="16"/>
      <c r="N29" s="16"/>
      <c r="O29" s="16"/>
      <c r="P29" s="16"/>
      <c r="Q29" s="16"/>
      <c r="R29" s="101"/>
    </row>
    <row r="30" spans="1:18" ht="21" hidden="1" customHeight="1">
      <c r="A30" s="83"/>
      <c r="B30" s="84"/>
      <c r="C30" s="60"/>
      <c r="D30" s="60"/>
      <c r="E30" s="60"/>
      <c r="F30" s="60"/>
      <c r="G30" s="60"/>
      <c r="H30" s="39"/>
      <c r="I30" s="60"/>
      <c r="J30" s="22" t="s">
        <v>21</v>
      </c>
      <c r="K30" s="23">
        <f t="shared" si="2"/>
        <v>0</v>
      </c>
      <c r="L30" s="16"/>
      <c r="M30" s="16"/>
      <c r="N30" s="16"/>
      <c r="O30" s="16"/>
      <c r="P30" s="16"/>
      <c r="Q30" s="16"/>
      <c r="R30" s="102"/>
    </row>
    <row r="31" spans="1:18" s="36" customFormat="1" ht="19.95" customHeight="1">
      <c r="A31" s="95"/>
      <c r="B31" s="96" t="s">
        <v>5</v>
      </c>
      <c r="C31" s="96" t="s">
        <v>22</v>
      </c>
      <c r="D31" s="96" t="s">
        <v>22</v>
      </c>
      <c r="E31" s="96" t="s">
        <v>22</v>
      </c>
      <c r="F31" s="96" t="s">
        <v>22</v>
      </c>
      <c r="G31" s="97" t="s">
        <v>22</v>
      </c>
      <c r="H31" s="97" t="s">
        <v>22</v>
      </c>
      <c r="I31" s="97" t="s">
        <v>22</v>
      </c>
      <c r="J31" s="35" t="s">
        <v>7</v>
      </c>
      <c r="K31" s="33">
        <f t="shared" si="2"/>
        <v>13620.4987</v>
      </c>
      <c r="L31" s="33">
        <f>SUM(L32:L33)</f>
        <v>1536.2276999999999</v>
      </c>
      <c r="M31" s="33">
        <f t="shared" ref="M31:P31" si="14">SUM(M32:M33)</f>
        <v>2360.2290000000003</v>
      </c>
      <c r="N31" s="33">
        <f t="shared" si="14"/>
        <v>9724.0419999999995</v>
      </c>
      <c r="O31" s="33">
        <f t="shared" si="14"/>
        <v>0</v>
      </c>
      <c r="P31" s="33">
        <f t="shared" si="14"/>
        <v>0</v>
      </c>
      <c r="Q31" s="33">
        <f t="shared" ref="Q31" si="15">SUM(Q32:Q33)</f>
        <v>0</v>
      </c>
      <c r="R31" s="103" t="s">
        <v>17</v>
      </c>
    </row>
    <row r="32" spans="1:18" s="36" customFormat="1" ht="19.95" customHeight="1">
      <c r="A32" s="95"/>
      <c r="B32" s="96"/>
      <c r="C32" s="96"/>
      <c r="D32" s="96"/>
      <c r="E32" s="96"/>
      <c r="F32" s="96"/>
      <c r="G32" s="98"/>
      <c r="H32" s="98"/>
      <c r="I32" s="98"/>
      <c r="J32" s="35" t="s">
        <v>20</v>
      </c>
      <c r="K32" s="33">
        <f t="shared" si="2"/>
        <v>11922.062099999999</v>
      </c>
      <c r="L32" s="33">
        <f>L14+L17+L20+L23+L26+L29</f>
        <v>1298.2366999999999</v>
      </c>
      <c r="M32" s="33">
        <f t="shared" ref="M32:P33" si="16">M14+M17+M20+M23+M26+M29</f>
        <v>2123.8254000000002</v>
      </c>
      <c r="N32" s="33">
        <f t="shared" si="16"/>
        <v>8500</v>
      </c>
      <c r="O32" s="33">
        <f t="shared" si="16"/>
        <v>0</v>
      </c>
      <c r="P32" s="33">
        <f t="shared" si="16"/>
        <v>0</v>
      </c>
      <c r="Q32" s="33">
        <f t="shared" ref="Q32" si="17">Q14+Q17+Q20+Q23+Q26+Q29</f>
        <v>0</v>
      </c>
      <c r="R32" s="104"/>
    </row>
    <row r="33" spans="1:18" s="36" customFormat="1" ht="19.95" customHeight="1">
      <c r="A33" s="95"/>
      <c r="B33" s="96"/>
      <c r="C33" s="96"/>
      <c r="D33" s="96"/>
      <c r="E33" s="96"/>
      <c r="F33" s="96"/>
      <c r="G33" s="99"/>
      <c r="H33" s="99"/>
      <c r="I33" s="99"/>
      <c r="J33" s="35" t="s">
        <v>21</v>
      </c>
      <c r="K33" s="33">
        <f t="shared" si="2"/>
        <v>1698.4366</v>
      </c>
      <c r="L33" s="33">
        <f>L15+L18+L21+L24+L27+L30</f>
        <v>237.99099999999999</v>
      </c>
      <c r="M33" s="33">
        <f t="shared" si="16"/>
        <v>236.40360000000001</v>
      </c>
      <c r="N33" s="33">
        <f t="shared" si="16"/>
        <v>1224.0419999999999</v>
      </c>
      <c r="O33" s="33">
        <f t="shared" si="16"/>
        <v>0</v>
      </c>
      <c r="P33" s="33">
        <f t="shared" si="16"/>
        <v>0</v>
      </c>
      <c r="Q33" s="33">
        <f t="shared" ref="Q33" si="18">Q15+Q18+Q21+Q24+Q27+Q30</f>
        <v>0</v>
      </c>
      <c r="R33" s="105"/>
    </row>
    <row r="34" spans="1:18" ht="8.4" customHeight="1"/>
    <row r="35" spans="1:18" ht="14.4" customHeight="1">
      <c r="A35" s="94"/>
      <c r="B35" s="94"/>
      <c r="L35" s="13"/>
      <c r="M35" s="13"/>
      <c r="R35" s="18"/>
    </row>
    <row r="36" spans="1:18" ht="28.2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4"/>
      <c r="P36" s="19"/>
      <c r="Q36" s="42"/>
    </row>
    <row r="37" spans="1:18" ht="25.2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4"/>
      <c r="P37" s="19"/>
      <c r="Q37" s="42"/>
    </row>
  </sheetData>
  <mergeCells count="106">
    <mergeCell ref="A25:A27"/>
    <mergeCell ref="B25:B27"/>
    <mergeCell ref="C25:C27"/>
    <mergeCell ref="A28:A30"/>
    <mergeCell ref="B28:B30"/>
    <mergeCell ref="C28:C30"/>
    <mergeCell ref="D28:D30"/>
    <mergeCell ref="E28:E30"/>
    <mergeCell ref="F28:F30"/>
    <mergeCell ref="G28:G30"/>
    <mergeCell ref="I28:I30"/>
    <mergeCell ref="R28:R30"/>
    <mergeCell ref="D25:D27"/>
    <mergeCell ref="E25:E27"/>
    <mergeCell ref="R13:R15"/>
    <mergeCell ref="R16:R18"/>
    <mergeCell ref="R31:R33"/>
    <mergeCell ref="R19:R21"/>
    <mergeCell ref="D16:D18"/>
    <mergeCell ref="E16:E18"/>
    <mergeCell ref="F16:F18"/>
    <mergeCell ref="G16:G18"/>
    <mergeCell ref="I16:I18"/>
    <mergeCell ref="R22:R24"/>
    <mergeCell ref="F22:F24"/>
    <mergeCell ref="G22:G24"/>
    <mergeCell ref="I22:I24"/>
    <mergeCell ref="D19:D21"/>
    <mergeCell ref="F25:F27"/>
    <mergeCell ref="G25:G27"/>
    <mergeCell ref="I25:I27"/>
    <mergeCell ref="R25:R27"/>
    <mergeCell ref="G13:G15"/>
    <mergeCell ref="A37:N37"/>
    <mergeCell ref="A36:N36"/>
    <mergeCell ref="A35:B35"/>
    <mergeCell ref="A31:A33"/>
    <mergeCell ref="B31:B33"/>
    <mergeCell ref="C31:C33"/>
    <mergeCell ref="D31:D33"/>
    <mergeCell ref="E31:E33"/>
    <mergeCell ref="F31:F33"/>
    <mergeCell ref="G31:G33"/>
    <mergeCell ref="I31:I33"/>
    <mergeCell ref="H31:H33"/>
    <mergeCell ref="A13:A15"/>
    <mergeCell ref="B13:B15"/>
    <mergeCell ref="C13:C15"/>
    <mergeCell ref="A16:A18"/>
    <mergeCell ref="B16:B18"/>
    <mergeCell ref="C16:C18"/>
    <mergeCell ref="D13:D15"/>
    <mergeCell ref="E13:E15"/>
    <mergeCell ref="F13:F15"/>
    <mergeCell ref="A22:A24"/>
    <mergeCell ref="B22:B24"/>
    <mergeCell ref="C22:C24"/>
    <mergeCell ref="D22:D24"/>
    <mergeCell ref="E22:E24"/>
    <mergeCell ref="F19:F21"/>
    <mergeCell ref="G19:G21"/>
    <mergeCell ref="I19:I21"/>
    <mergeCell ref="E19:E21"/>
    <mergeCell ref="A19:A21"/>
    <mergeCell ref="B19:B21"/>
    <mergeCell ref="C19:C21"/>
    <mergeCell ref="N1:R4"/>
    <mergeCell ref="H16:H18"/>
    <mergeCell ref="H19:H21"/>
    <mergeCell ref="H22:H24"/>
    <mergeCell ref="Q8:Q9"/>
    <mergeCell ref="L7:Q7"/>
    <mergeCell ref="Q10:Q12"/>
    <mergeCell ref="H10:H12"/>
    <mergeCell ref="H13:H15"/>
    <mergeCell ref="P10:P12"/>
    <mergeCell ref="M8:M9"/>
    <mergeCell ref="N8:N9"/>
    <mergeCell ref="O8:O9"/>
    <mergeCell ref="P8:P9"/>
    <mergeCell ref="K7:K9"/>
    <mergeCell ref="L8:L9"/>
    <mergeCell ref="N10:N12"/>
    <mergeCell ref="R10:R12"/>
    <mergeCell ref="K10:K12"/>
    <mergeCell ref="R7:R9"/>
    <mergeCell ref="J10:J12"/>
    <mergeCell ref="I13:I15"/>
    <mergeCell ref="I10:I12"/>
    <mergeCell ref="D8:I8"/>
    <mergeCell ref="A5:R5"/>
    <mergeCell ref="L10:L12"/>
    <mergeCell ref="M10:M12"/>
    <mergeCell ref="O10:O12"/>
    <mergeCell ref="C7:I7"/>
    <mergeCell ref="B10:B12"/>
    <mergeCell ref="C10:C12"/>
    <mergeCell ref="B7:B9"/>
    <mergeCell ref="A10:A12"/>
    <mergeCell ref="D10:D12"/>
    <mergeCell ref="C8:C9"/>
    <mergeCell ref="A7:A9"/>
    <mergeCell ref="E10:E12"/>
    <mergeCell ref="F10:F12"/>
    <mergeCell ref="G10:G12"/>
    <mergeCell ref="J7:J9"/>
  </mergeCells>
  <conditionalFormatting sqref="R19 R16 R13 P13:Q21 K10:K33 R22 R25 R28 L13:Q15 K16:Q30 Q13:Q30">
    <cfRule type="cellIs" dxfId="1" priority="23" stopIfTrue="1" operator="equal">
      <formula>0</formula>
    </cfRule>
  </conditionalFormatting>
  <conditionalFormatting sqref="R19 R16 K10:K12 R13 R22 R25 R28 K13:Q33">
    <cfRule type="cellIs" dxfId="0" priority="22" stopIfTrue="1" operator="equal">
      <formula>0</formula>
    </cfRule>
  </conditionalFormatting>
  <pageMargins left="0.39370078740157483" right="0.39370078740157483" top="0.19685039370078741" bottom="0.19685039370078741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L10" sqref="L10"/>
    </sheetView>
  </sheetViews>
  <sheetFormatPr defaultColWidth="8.88671875" defaultRowHeight="13.8"/>
  <cols>
    <col min="1" max="1" width="6.6640625" style="2" customWidth="1"/>
    <col min="2" max="2" width="52.5546875" style="2" customWidth="1"/>
    <col min="3" max="3" width="8.88671875" style="2"/>
    <col min="4" max="9" width="9.33203125" style="2" customWidth="1"/>
    <col min="10" max="16384" width="8.88671875" style="2"/>
  </cols>
  <sheetData>
    <row r="1" spans="1:9" ht="56.25" customHeight="1">
      <c r="B1" s="45"/>
      <c r="C1" s="108" t="s">
        <v>46</v>
      </c>
      <c r="D1" s="108"/>
      <c r="E1" s="108"/>
      <c r="F1" s="108"/>
      <c r="G1" s="108"/>
      <c r="H1" s="108"/>
      <c r="I1" s="108"/>
    </row>
    <row r="3" spans="1:9" ht="65.400000000000006" customHeight="1">
      <c r="A3" s="52" t="s">
        <v>47</v>
      </c>
      <c r="B3" s="52"/>
      <c r="C3" s="52"/>
      <c r="D3" s="52"/>
      <c r="E3" s="52"/>
      <c r="F3" s="52"/>
      <c r="G3" s="52"/>
      <c r="H3" s="52"/>
      <c r="I3" s="52"/>
    </row>
    <row r="5" spans="1:9" ht="46.5" customHeight="1">
      <c r="A5" s="109" t="s">
        <v>0</v>
      </c>
      <c r="B5" s="109" t="s">
        <v>26</v>
      </c>
      <c r="C5" s="109" t="s">
        <v>27</v>
      </c>
      <c r="D5" s="109" t="s">
        <v>6</v>
      </c>
      <c r="E5" s="109"/>
      <c r="F5" s="109"/>
      <c r="G5" s="109"/>
      <c r="H5" s="109"/>
      <c r="I5" s="109"/>
    </row>
    <row r="6" spans="1:9" ht="46.5" customHeight="1">
      <c r="A6" s="109"/>
      <c r="B6" s="109"/>
      <c r="C6" s="109"/>
      <c r="D6" s="44">
        <v>2020</v>
      </c>
      <c r="E6" s="44">
        <v>2021</v>
      </c>
      <c r="F6" s="44">
        <v>2022</v>
      </c>
      <c r="G6" s="44">
        <v>2023</v>
      </c>
      <c r="H6" s="11">
        <v>2024</v>
      </c>
      <c r="I6" s="11">
        <v>2025</v>
      </c>
    </row>
    <row r="7" spans="1:9" ht="46.5" customHeight="1">
      <c r="A7" s="107" t="s">
        <v>31</v>
      </c>
      <c r="B7" s="107"/>
      <c r="C7" s="107"/>
      <c r="D7" s="107"/>
      <c r="E7" s="107"/>
      <c r="F7" s="107"/>
      <c r="G7" s="107"/>
      <c r="H7" s="107"/>
      <c r="I7" s="107"/>
    </row>
    <row r="8" spans="1:9" ht="46.5" customHeight="1">
      <c r="A8" s="44" t="s">
        <v>28</v>
      </c>
      <c r="B8" s="30" t="s">
        <v>35</v>
      </c>
      <c r="C8" s="44" t="s">
        <v>29</v>
      </c>
      <c r="D8" s="44">
        <v>1</v>
      </c>
      <c r="E8" s="44">
        <v>0</v>
      </c>
      <c r="F8" s="44">
        <v>0</v>
      </c>
      <c r="G8" s="44">
        <v>0</v>
      </c>
      <c r="H8" s="11">
        <v>0</v>
      </c>
      <c r="I8" s="11">
        <v>0</v>
      </c>
    </row>
    <row r="9" spans="1:9" ht="46.5" customHeight="1">
      <c r="A9" s="44" t="s">
        <v>32</v>
      </c>
      <c r="B9" s="30" t="s">
        <v>36</v>
      </c>
      <c r="C9" s="44" t="s">
        <v>29</v>
      </c>
      <c r="D9" s="43" t="s">
        <v>51</v>
      </c>
      <c r="E9" s="44">
        <v>0</v>
      </c>
      <c r="F9" s="44">
        <v>0</v>
      </c>
      <c r="G9" s="44">
        <v>0</v>
      </c>
      <c r="H9" s="11">
        <v>0</v>
      </c>
      <c r="I9" s="11">
        <v>0</v>
      </c>
    </row>
    <row r="10" spans="1:9" ht="46.5" customHeight="1">
      <c r="A10" s="44" t="s">
        <v>33</v>
      </c>
      <c r="B10" s="30" t="s">
        <v>37</v>
      </c>
      <c r="C10" s="44" t="s">
        <v>29</v>
      </c>
      <c r="D10" s="44">
        <v>1</v>
      </c>
      <c r="E10" s="44">
        <v>0</v>
      </c>
      <c r="F10" s="44">
        <v>0</v>
      </c>
      <c r="G10" s="44">
        <v>0</v>
      </c>
      <c r="H10" s="11">
        <v>0</v>
      </c>
      <c r="I10" s="11">
        <v>0</v>
      </c>
    </row>
    <row r="11" spans="1:9" ht="46.5" customHeight="1">
      <c r="A11" s="44" t="s">
        <v>34</v>
      </c>
      <c r="B11" s="30" t="s">
        <v>19</v>
      </c>
      <c r="C11" s="44" t="s">
        <v>29</v>
      </c>
      <c r="D11" s="44">
        <v>0</v>
      </c>
      <c r="E11" s="44">
        <v>1</v>
      </c>
      <c r="F11" s="44">
        <v>0</v>
      </c>
      <c r="G11" s="44">
        <v>0</v>
      </c>
      <c r="H11" s="11">
        <v>0</v>
      </c>
      <c r="I11" s="11">
        <v>0</v>
      </c>
    </row>
    <row r="12" spans="1:9" ht="46.5" customHeight="1">
      <c r="A12" s="11" t="s">
        <v>40</v>
      </c>
      <c r="B12" s="34" t="s">
        <v>48</v>
      </c>
      <c r="C12" s="44" t="s">
        <v>29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</row>
    <row r="13" spans="1:9" ht="18">
      <c r="I13" s="20" t="s">
        <v>30</v>
      </c>
    </row>
  </sheetData>
  <mergeCells count="7">
    <mergeCell ref="A7:I7"/>
    <mergeCell ref="A3:I3"/>
    <mergeCell ref="C1:I1"/>
    <mergeCell ref="A5:A6"/>
    <mergeCell ref="B5:B6"/>
    <mergeCell ref="C5:C6"/>
    <mergeCell ref="D5:I5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2023-02-27T21:37:26Z</dcterms:modified>
</cp:coreProperties>
</file>