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0" windowHeight="1335" activeTab="1"/>
  </bookViews>
  <sheets>
    <sheet name="Приложение 1 " sheetId="32" r:id="rId1"/>
    <sheet name="Приложение 2" sheetId="30" r:id="rId2"/>
    <sheet name="Приложение 3" sheetId="33" r:id="rId3"/>
  </sheets>
  <externalReferences>
    <externalReference r:id="rId4"/>
  </externalReferences>
  <definedNames>
    <definedName name="Натуральные_единицы_измерения">'[1]Единицы измерения'!$A$2:$A$423</definedName>
  </definedNames>
  <calcPr calcId="125725"/>
</workbook>
</file>

<file path=xl/calcChain.xml><?xml version="1.0" encoding="utf-8"?>
<calcChain xmlns="http://schemas.openxmlformats.org/spreadsheetml/2006/main">
  <c r="D17" i="33"/>
  <c r="D18"/>
  <c r="D15"/>
  <c r="D13"/>
  <c r="D8"/>
  <c r="D7"/>
  <c r="L26" i="30"/>
  <c r="L25"/>
  <c r="L14"/>
  <c r="L13"/>
  <c r="L15"/>
  <c r="L18"/>
  <c r="L21"/>
  <c r="L27"/>
  <c r="L30"/>
  <c r="L33"/>
  <c r="L39"/>
  <c r="L42"/>
  <c r="L45"/>
  <c r="L51"/>
  <c r="L38"/>
  <c r="L37"/>
  <c r="L24" l="1"/>
  <c r="L11"/>
  <c r="L8" s="1"/>
  <c r="I9" i="32" s="1"/>
  <c r="L12" i="30"/>
  <c r="L36"/>
  <c r="L10"/>
  <c r="G16"/>
  <c r="G17"/>
  <c r="G19"/>
  <c r="G20"/>
  <c r="G22"/>
  <c r="G23"/>
  <c r="G28"/>
  <c r="G29"/>
  <c r="G31"/>
  <c r="G32"/>
  <c r="G34"/>
  <c r="G35"/>
  <c r="G40"/>
  <c r="G41"/>
  <c r="G43"/>
  <c r="G44"/>
  <c r="G46"/>
  <c r="G47"/>
  <c r="G49"/>
  <c r="G50"/>
  <c r="G52"/>
  <c r="G53"/>
  <c r="J25"/>
  <c r="K25"/>
  <c r="J26"/>
  <c r="K26"/>
  <c r="I26"/>
  <c r="I25"/>
  <c r="K51"/>
  <c r="K45"/>
  <c r="K42"/>
  <c r="K39"/>
  <c r="K38"/>
  <c r="K37"/>
  <c r="K33"/>
  <c r="K30"/>
  <c r="K27"/>
  <c r="K21"/>
  <c r="K18"/>
  <c r="K15"/>
  <c r="K14"/>
  <c r="K13"/>
  <c r="H26"/>
  <c r="J30"/>
  <c r="I30"/>
  <c r="H30"/>
  <c r="G30" l="1"/>
  <c r="L9"/>
  <c r="L7"/>
  <c r="G26"/>
  <c r="K24"/>
  <c r="K11"/>
  <c r="K8" s="1"/>
  <c r="H9" i="32" s="1"/>
  <c r="K12" i="30"/>
  <c r="I24"/>
  <c r="K36"/>
  <c r="K10"/>
  <c r="I45"/>
  <c r="J45"/>
  <c r="H51"/>
  <c r="I51"/>
  <c r="J51"/>
  <c r="J38"/>
  <c r="H38"/>
  <c r="I38"/>
  <c r="H37"/>
  <c r="I37"/>
  <c r="J37"/>
  <c r="L6" l="1"/>
  <c r="I8" i="32"/>
  <c r="I7" s="1"/>
  <c r="K9" i="30"/>
  <c r="G37"/>
  <c r="G38"/>
  <c r="G51"/>
  <c r="K7"/>
  <c r="H45"/>
  <c r="G45" s="1"/>
  <c r="K6" l="1"/>
  <c r="H8" i="32"/>
  <c r="H7" s="1"/>
  <c r="J39" i="30"/>
  <c r="I39"/>
  <c r="H39"/>
  <c r="I14"/>
  <c r="H14"/>
  <c r="J14"/>
  <c r="J18"/>
  <c r="I18"/>
  <c r="H18"/>
  <c r="H27"/>
  <c r="J27"/>
  <c r="I27"/>
  <c r="G39" l="1"/>
  <c r="G14"/>
  <c r="G27"/>
  <c r="G18"/>
  <c r="H48"/>
  <c r="G48" s="1"/>
  <c r="I42"/>
  <c r="I36" s="1"/>
  <c r="J42"/>
  <c r="J36" s="1"/>
  <c r="H42"/>
  <c r="H25"/>
  <c r="G25" s="1"/>
  <c r="I33"/>
  <c r="J33"/>
  <c r="H33"/>
  <c r="I13"/>
  <c r="J13"/>
  <c r="J12" s="1"/>
  <c r="H13"/>
  <c r="I21"/>
  <c r="J21"/>
  <c r="H21"/>
  <c r="H15"/>
  <c r="I15"/>
  <c r="J15"/>
  <c r="G42" l="1"/>
  <c r="G21"/>
  <c r="G13"/>
  <c r="G33"/>
  <c r="G15"/>
  <c r="H36"/>
  <c r="G36" s="1"/>
  <c r="H24"/>
  <c r="I12"/>
  <c r="H12"/>
  <c r="G12" s="1"/>
  <c r="J24"/>
  <c r="I10"/>
  <c r="J10"/>
  <c r="I11"/>
  <c r="J11"/>
  <c r="H11"/>
  <c r="H10"/>
  <c r="G11" l="1"/>
  <c r="I9"/>
  <c r="J7"/>
  <c r="G8" i="32" s="1"/>
  <c r="J9" i="30"/>
  <c r="G10"/>
  <c r="H9"/>
  <c r="G24"/>
  <c r="I8"/>
  <c r="F9" i="32" s="1"/>
  <c r="I7" i="30"/>
  <c r="H8"/>
  <c r="H7"/>
  <c r="J8"/>
  <c r="G9" l="1"/>
  <c r="E8" i="32"/>
  <c r="G7" i="30"/>
  <c r="E9" i="32"/>
  <c r="G8" i="30"/>
  <c r="G9" i="32"/>
  <c r="F8"/>
  <c r="I6" i="30"/>
  <c r="H6"/>
  <c r="J6"/>
  <c r="D8" i="32" l="1"/>
  <c r="D9"/>
  <c r="E7"/>
  <c r="G6" i="30"/>
  <c r="G7" i="32"/>
  <c r="F7"/>
  <c r="D7" l="1"/>
</calcChain>
</file>

<file path=xl/sharedStrings.xml><?xml version="1.0" encoding="utf-8"?>
<sst xmlns="http://schemas.openxmlformats.org/spreadsheetml/2006/main" count="214" uniqueCount="100">
  <si>
    <t>Ед. изм.</t>
  </si>
  <si>
    <t>№ п/п</t>
  </si>
  <si>
    <t>Натуральные показатели</t>
  </si>
  <si>
    <t>Кол-во</t>
  </si>
  <si>
    <t>Сроки сполнения мероприятий</t>
  </si>
  <si>
    <t>Объем/источники финансирования</t>
  </si>
  <si>
    <t>Всего</t>
  </si>
  <si>
    <t>в том числе по годам</t>
  </si>
  <si>
    <t>Исполнители мероприятий</t>
  </si>
  <si>
    <t>тыс. рублей</t>
  </si>
  <si>
    <t>Всего, в т.ч:</t>
  </si>
  <si>
    <t>Краевой бюджет</t>
  </si>
  <si>
    <t>Местный бюджет</t>
  </si>
  <si>
    <t xml:space="preserve"> 1.1.1</t>
  </si>
  <si>
    <t>ед.</t>
  </si>
  <si>
    <t>Упраление делами администрации Елизовского городского поселения</t>
  </si>
  <si>
    <t>1.1</t>
  </si>
  <si>
    <t xml:space="preserve"> 2.1.2</t>
  </si>
  <si>
    <t xml:space="preserve">Основное мероприятие 2.4 «Повышение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объектах»      </t>
  </si>
  <si>
    <t>Противопожарная пропаганда</t>
  </si>
  <si>
    <t>Оказание услуг по уходу за минерализованными полосами</t>
  </si>
  <si>
    <t>1.2.1</t>
  </si>
  <si>
    <t xml:space="preserve">Обслуживание и приобретение инвентаря, ГСМ </t>
  </si>
  <si>
    <t xml:space="preserve">Основное мероприятие 3.7 «Развитие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уровня»      
</t>
  </si>
  <si>
    <t>2</t>
  </si>
  <si>
    <t>усл.ед.</t>
  </si>
  <si>
    <t xml:space="preserve">Обеспечение пожарной безопасности в Елизовском городском поселении </t>
  </si>
  <si>
    <t xml:space="preserve"> 1.2</t>
  </si>
  <si>
    <t>Повышение защищенности населения</t>
  </si>
  <si>
    <t>1.1.2</t>
  </si>
  <si>
    <t xml:space="preserve"> 2.1.1</t>
  </si>
  <si>
    <t>1.2.2</t>
  </si>
  <si>
    <t>Приобретение средств для обеспечения безопасности</t>
  </si>
  <si>
    <t>1.1.3</t>
  </si>
  <si>
    <t>Оказание услуг по созданию минерализованной полосы</t>
  </si>
  <si>
    <t>Перечень основных мероприятий муниципальной программы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</si>
  <si>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Наименование Программы/Подпрограммы/мероприятия</t>
  </si>
  <si>
    <t>Программа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</si>
  <si>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усл. ед.</t>
  </si>
  <si>
    <t>шт/видеоматериал</t>
  </si>
  <si>
    <t>ед./л.</t>
  </si>
  <si>
    <t>х</t>
  </si>
  <si>
    <t xml:space="preserve"> 2.1.3</t>
  </si>
  <si>
    <t>Установка комплексов технических средств голосового оповещения населения на территории Елизовского городского поселения</t>
  </si>
  <si>
    <t>Выполнение работ по корректировке проектно-сметной документации "Создание муниципальной автоматизированной системы централизованого оповещения населения Елизовского городского поселения"</t>
  </si>
  <si>
    <t>Услуги по проведению негосударственной экспертизы сметной документации объекта "Создание муниципальной автоматизированной системы централизованого оповещения населения Елизовского городского поселения"</t>
  </si>
  <si>
    <t>Содержание муниципальной автоматизированной системы централизованного оповещения населения Елизовского городского поселения</t>
  </si>
  <si>
    <t xml:space="preserve"> 2.1.4</t>
  </si>
  <si>
    <t>1.2.3</t>
  </si>
  <si>
    <t>Выполнение аварийно-восстановительных работ по берегоукреплению на реке Половинка</t>
  </si>
  <si>
    <t>м.</t>
  </si>
  <si>
    <t>МБУ "Благоустройство города Елизово"</t>
  </si>
  <si>
    <t xml:space="preserve">Оказание телематических услуг связи </t>
  </si>
  <si>
    <t xml:space="preserve">Финансовое обеспечение реализации муниципальной программы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
</t>
  </si>
  <si>
    <t>Наименование Программы/Подпрограммы</t>
  </si>
  <si>
    <t>Источники финансирования</t>
  </si>
  <si>
    <t>Объем средств на реализацию мероприятий, всего</t>
  </si>
  <si>
    <t>2020 год</t>
  </si>
  <si>
    <t>2021 год</t>
  </si>
  <si>
    <t>2022 год</t>
  </si>
  <si>
    <t>2023 год</t>
  </si>
  <si>
    <t>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</si>
  <si>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№</t>
  </si>
  <si>
    <t>п/п</t>
  </si>
  <si>
    <t>Целевой показатель (индикатор)</t>
  </si>
  <si>
    <t>Ед.</t>
  </si>
  <si>
    <t>изм.</t>
  </si>
  <si>
    <t xml:space="preserve">Планируемое значение </t>
  </si>
  <si>
    <t>шт./видеоматериала</t>
  </si>
  <si>
    <t>300/9</t>
  </si>
  <si>
    <t>Задача: снижение материального ущерба от чрезвычайных ситуаций природного и техногенного характера в Елизовском городском поселении</t>
  </si>
  <si>
    <t>Обслуживание и приобретение инвентаря, ГСМ</t>
  </si>
  <si>
    <t>Выполнение аварийно – восстановительных работ по берегоукреплению на реке Половинка</t>
  </si>
  <si>
    <t>Задача: развитие гражданской обороны и последовательное снижение до приемлемого уровня рисков возникновения опасных чрезвычайных ситуаций на территории Елизовского городского поселения</t>
  </si>
  <si>
    <t>Оказание телематических услуг связи</t>
  </si>
  <si>
    <t>Выполнение работ по корректировке проектно-сметной документации "Создание муниципальной автоматизированной системы централизованного оповещения населения Елизовского городского поселения"</t>
  </si>
  <si>
    <t>Услуги по проведению негосударственной экспертизы сметной документации объекта "Создание муниципальной автоматизированной системы централизованного оповещения населения Елизовского городского поселения"</t>
  </si>
  <si>
    <t xml:space="preserve"> 2020 г</t>
  </si>
  <si>
    <t xml:space="preserve"> 2021 г</t>
  </si>
  <si>
    <t xml:space="preserve"> 2022 г</t>
  </si>
  <si>
    <t>2023 г</t>
  </si>
  <si>
    <t xml:space="preserve">  6/90 </t>
  </si>
  <si>
    <t xml:space="preserve">  3/50 </t>
  </si>
  <si>
    <t>2024 год</t>
  </si>
  <si>
    <t>2020-2024 гг</t>
  </si>
  <si>
    <t>2024 г</t>
  </si>
  <si>
    <t>Всего за 2020-2024 гг</t>
  </si>
  <si>
    <t>Приложение 3</t>
  </si>
  <si>
    <t xml:space="preserve">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</si>
  <si>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».</t>
  </si>
  <si>
    <t>Задача: Снижение рисков возникновения пожаров и минимизация их последствий на территории Елизовского городского поселения</t>
  </si>
  <si>
    <t>6/90</t>
  </si>
  <si>
    <t>1000/0</t>
  </si>
  <si>
    <t>2000/27</t>
  </si>
  <si>
    <t xml:space="preserve"> </t>
  </si>
  <si>
    <r>
      <rPr>
        <sz val="12"/>
        <color theme="1"/>
        <rFont val="Times New Roman"/>
        <family val="1"/>
        <charset val="204"/>
      </rPr>
      <t>Приложение № 1 
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  </r>
    <r>
      <rPr>
        <sz val="12"/>
        <color theme="1"/>
        <rFont val="Calibri"/>
        <family val="2"/>
        <charset val="204"/>
        <scheme val="minor"/>
      </rPr>
      <t xml:space="preserve">
</t>
    </r>
  </si>
  <si>
    <t>Приложение № 2                                                                                                                                                              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</si>
  <si>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72/420</t>
  </si>
  <si>
    <t>72/42</t>
  </si>
  <si>
    <t>51/100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</si>
</sst>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2" borderId="1"/>
  </cellStyleXfs>
  <cellXfs count="124">
    <xf numFmtId="0" fontId="0" fillId="0" borderId="0" xfId="0"/>
    <xf numFmtId="0" fontId="2" fillId="0" borderId="0" xfId="0" applyFont="1"/>
    <xf numFmtId="0" fontId="0" fillId="0" borderId="0" xfId="0" applyAlignment="1"/>
    <xf numFmtId="0" fontId="1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1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wrapText="1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akaz.kamchatka.gov.ru/1/tmp%2002.12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0"/>
      <sheetData sheetId="1"/>
      <sheetData sheetId="2"/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 xml:space="preserve"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E10" sqref="E10"/>
    </sheetView>
  </sheetViews>
  <sheetFormatPr defaultColWidth="8.85546875" defaultRowHeight="15"/>
  <cols>
    <col min="1" max="1" width="3.85546875" style="1" customWidth="1"/>
    <col min="2" max="2" width="37.5703125" style="1" customWidth="1"/>
    <col min="3" max="3" width="17.140625" style="1" customWidth="1"/>
    <col min="4" max="4" width="16.42578125" style="1" customWidth="1"/>
    <col min="5" max="9" width="14.5703125" style="1" customWidth="1"/>
    <col min="10" max="16384" width="8.85546875" style="1"/>
  </cols>
  <sheetData>
    <row r="1" spans="1:14" ht="13.7" customHeight="1">
      <c r="E1" s="20"/>
      <c r="F1" s="52" t="s">
        <v>96</v>
      </c>
      <c r="G1" s="52"/>
      <c r="H1" s="52"/>
      <c r="I1" s="52"/>
    </row>
    <row r="2" spans="1:14" ht="66" customHeight="1">
      <c r="D2" s="20"/>
      <c r="E2" s="20"/>
      <c r="F2" s="52"/>
      <c r="G2" s="52"/>
      <c r="H2" s="52"/>
      <c r="I2" s="52"/>
      <c r="J2" s="2"/>
      <c r="K2" s="2"/>
      <c r="L2" s="2"/>
    </row>
    <row r="3" spans="1:14" ht="25.35" customHeight="1"/>
    <row r="4" spans="1:14" ht="57" customHeight="1">
      <c r="A4" s="53" t="s">
        <v>53</v>
      </c>
      <c r="B4" s="53"/>
      <c r="C4" s="53"/>
      <c r="D4" s="53"/>
      <c r="E4" s="53"/>
      <c r="F4" s="53"/>
      <c r="G4" s="53"/>
      <c r="H4" s="53"/>
      <c r="I4" s="53"/>
      <c r="J4" s="3"/>
      <c r="K4" s="3"/>
      <c r="L4" s="3"/>
      <c r="M4" s="3"/>
      <c r="N4" s="3"/>
    </row>
    <row r="5" spans="1:14" ht="25.35" customHeight="1">
      <c r="B5" s="56" t="s">
        <v>9</v>
      </c>
      <c r="C5" s="56"/>
      <c r="D5" s="56"/>
      <c r="E5" s="56"/>
      <c r="F5" s="56"/>
      <c r="G5" s="56"/>
      <c r="H5" s="56"/>
      <c r="I5" s="56"/>
    </row>
    <row r="6" spans="1:14" ht="75" customHeight="1">
      <c r="A6" s="10" t="s">
        <v>1</v>
      </c>
      <c r="B6" s="10" t="s">
        <v>54</v>
      </c>
      <c r="C6" s="10" t="s">
        <v>55</v>
      </c>
      <c r="D6" s="10" t="s">
        <v>56</v>
      </c>
      <c r="E6" s="4" t="s">
        <v>57</v>
      </c>
      <c r="F6" s="4" t="s">
        <v>58</v>
      </c>
      <c r="G6" s="4" t="s">
        <v>59</v>
      </c>
      <c r="H6" s="4" t="s">
        <v>60</v>
      </c>
      <c r="I6" s="19" t="s">
        <v>83</v>
      </c>
    </row>
    <row r="7" spans="1:14" ht="41.45" customHeight="1">
      <c r="A7" s="54">
        <v>1</v>
      </c>
      <c r="B7" s="55" t="s">
        <v>61</v>
      </c>
      <c r="C7" s="5" t="s">
        <v>6</v>
      </c>
      <c r="D7" s="14">
        <f>E7+F7+G7+H7+I7</f>
        <v>19476.526440000001</v>
      </c>
      <c r="E7" s="15">
        <f>E9+E8</f>
        <v>11677.57</v>
      </c>
      <c r="F7" s="15">
        <f>F8+F9</f>
        <v>1108.9564399999999</v>
      </c>
      <c r="G7" s="15">
        <f>G8+G9</f>
        <v>2030</v>
      </c>
      <c r="H7" s="15">
        <f>H8+H9</f>
        <v>2330</v>
      </c>
      <c r="I7" s="15">
        <f>I8+I9</f>
        <v>2330</v>
      </c>
    </row>
    <row r="8" spans="1:14" ht="41.45" customHeight="1">
      <c r="A8" s="54"/>
      <c r="B8" s="55"/>
      <c r="C8" s="6" t="s">
        <v>11</v>
      </c>
      <c r="D8" s="14">
        <f t="shared" ref="D8:D9" si="0">E8+F8+G8+H8+I8</f>
        <v>5167</v>
      </c>
      <c r="E8" s="16">
        <f>'Приложение 2'!H7</f>
        <v>5167</v>
      </c>
      <c r="F8" s="16">
        <f>'Приложение 2'!I7</f>
        <v>0</v>
      </c>
      <c r="G8" s="16">
        <f>'Приложение 2'!J7</f>
        <v>0</v>
      </c>
      <c r="H8" s="16">
        <f>'Приложение 2'!K7</f>
        <v>0</v>
      </c>
      <c r="I8" s="16">
        <f>'Приложение 2'!L7</f>
        <v>0</v>
      </c>
    </row>
    <row r="9" spans="1:14" ht="41.45" customHeight="1">
      <c r="A9" s="54"/>
      <c r="B9" s="55"/>
      <c r="C9" s="6" t="s">
        <v>12</v>
      </c>
      <c r="D9" s="14">
        <f t="shared" si="0"/>
        <v>14309.52644</v>
      </c>
      <c r="E9" s="16">
        <f>'Приложение 2'!H8</f>
        <v>6510.57</v>
      </c>
      <c r="F9" s="16">
        <f>'Приложение 2'!I8</f>
        <v>1108.9564399999999</v>
      </c>
      <c r="G9" s="16">
        <f>'Приложение 2'!J8</f>
        <v>2030</v>
      </c>
      <c r="H9" s="16">
        <f>'Приложение 2'!K8</f>
        <v>2330</v>
      </c>
      <c r="I9" s="16">
        <f>'Приложение 2'!L8</f>
        <v>2330</v>
      </c>
    </row>
    <row r="10" spans="1:14" ht="18" customHeight="1">
      <c r="A10" s="51"/>
      <c r="B10" s="17"/>
      <c r="C10" s="7"/>
      <c r="D10" s="8"/>
    </row>
    <row r="11" spans="1:14" ht="18" customHeight="1">
      <c r="A11" s="51"/>
      <c r="B11" s="18"/>
      <c r="C11" s="7"/>
      <c r="D11" s="9"/>
    </row>
    <row r="12" spans="1:14" ht="18" customHeight="1">
      <c r="A12" s="51"/>
      <c r="B12" s="18"/>
      <c r="C12" s="7"/>
      <c r="D12" s="9"/>
    </row>
    <row r="13" spans="1:14" ht="18" customHeight="1">
      <c r="A13" s="51"/>
      <c r="B13" s="18"/>
      <c r="C13" s="7"/>
      <c r="D13" s="9"/>
    </row>
    <row r="14" spans="1:14" ht="18" customHeight="1">
      <c r="A14" s="51"/>
      <c r="B14" s="18"/>
      <c r="C14" s="7"/>
      <c r="D14" s="9"/>
    </row>
    <row r="15" spans="1:14" ht="18" customHeight="1">
      <c r="A15" s="51"/>
      <c r="B15" s="18"/>
      <c r="C15" s="7"/>
      <c r="D15" s="8"/>
    </row>
    <row r="16" spans="1:14" ht="18" customHeight="1">
      <c r="A16" s="51"/>
      <c r="B16" s="18"/>
      <c r="C16" s="7"/>
      <c r="D16" s="9"/>
    </row>
    <row r="17" spans="1:4" ht="18" customHeight="1">
      <c r="A17" s="51"/>
      <c r="B17" s="18"/>
      <c r="C17" s="7"/>
      <c r="D17" s="9"/>
    </row>
    <row r="18" spans="1:4" ht="18" customHeight="1">
      <c r="A18" s="51"/>
      <c r="B18" s="18"/>
      <c r="C18" s="7"/>
      <c r="D18" s="9"/>
    </row>
    <row r="19" spans="1:4" ht="18" customHeight="1">
      <c r="A19" s="51"/>
      <c r="B19" s="18"/>
      <c r="C19" s="7"/>
      <c r="D19" s="9"/>
    </row>
    <row r="20" spans="1:4" ht="18" customHeight="1">
      <c r="A20" s="51"/>
      <c r="B20" s="18"/>
      <c r="C20" s="7"/>
      <c r="D20" s="8"/>
    </row>
    <row r="21" spans="1:4" ht="18" customHeight="1">
      <c r="A21" s="51"/>
      <c r="B21" s="18"/>
      <c r="C21" s="7"/>
      <c r="D21" s="9"/>
    </row>
    <row r="22" spans="1:4" ht="18" customHeight="1">
      <c r="A22" s="51"/>
      <c r="B22" s="18"/>
      <c r="C22" s="7"/>
      <c r="D22" s="9"/>
    </row>
    <row r="23" spans="1:4" ht="18" customHeight="1">
      <c r="A23" s="51"/>
      <c r="B23" s="18"/>
      <c r="C23" s="7"/>
      <c r="D23" s="9"/>
    </row>
    <row r="24" spans="1:4" ht="18" customHeight="1">
      <c r="A24" s="51"/>
      <c r="B24" s="18"/>
      <c r="C24" s="7"/>
      <c r="D24" s="9"/>
    </row>
  </sheetData>
  <mergeCells count="8">
    <mergeCell ref="A15:A19"/>
    <mergeCell ref="A20:A24"/>
    <mergeCell ref="F1:I2"/>
    <mergeCell ref="A4:I4"/>
    <mergeCell ref="A7:A9"/>
    <mergeCell ref="B7:B9"/>
    <mergeCell ref="A10:A14"/>
    <mergeCell ref="B5:I5"/>
  </mergeCells>
  <pageMargins left="0.78740157480314965" right="0.39370078740157483" top="0.39370078740157483" bottom="0.39370078740157483" header="0.31496062992125984" footer="0.31496062992125984"/>
  <pageSetup paperSize="9" scale="90" orientation="landscape" horizontalDpi="300" verticalDpi="300" r:id="rId1"/>
  <headerFooter>
    <oddFooter>&amp;L12&amp;R12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topLeftCell="A40" zoomScale="130" zoomScaleNormal="130" workbookViewId="0">
      <selection activeCell="D42" sqref="D42:D44"/>
    </sheetView>
  </sheetViews>
  <sheetFormatPr defaultColWidth="9.140625" defaultRowHeight="15"/>
  <cols>
    <col min="1" max="1" width="5.5703125" style="11" customWidth="1"/>
    <col min="2" max="2" width="37.42578125" style="11" customWidth="1"/>
    <col min="3" max="3" width="8" style="11" customWidth="1"/>
    <col min="4" max="4" width="7" style="11" customWidth="1"/>
    <col min="5" max="5" width="11.5703125" style="11" customWidth="1"/>
    <col min="6" max="6" width="14.85546875" style="11" customWidth="1"/>
    <col min="7" max="7" width="12.140625" style="11" customWidth="1"/>
    <col min="8" max="8" width="13.42578125" style="11" customWidth="1"/>
    <col min="9" max="11" width="10.42578125" style="11" customWidth="1"/>
    <col min="12" max="12" width="15.42578125" style="11" customWidth="1"/>
    <col min="13" max="13" width="16.42578125" style="11" customWidth="1"/>
    <col min="14" max="16384" width="9.140625" style="11"/>
  </cols>
  <sheetData>
    <row r="1" spans="1:13" ht="71.099999999999994" customHeight="1">
      <c r="A1" s="29"/>
      <c r="B1" s="29"/>
      <c r="C1" s="29"/>
      <c r="D1" s="29"/>
      <c r="E1" s="29"/>
      <c r="F1" s="29"/>
      <c r="G1" s="93" t="s">
        <v>95</v>
      </c>
      <c r="H1" s="93"/>
      <c r="I1" s="93"/>
      <c r="J1" s="93"/>
      <c r="K1" s="93"/>
      <c r="L1" s="93"/>
      <c r="M1" s="93"/>
    </row>
    <row r="2" spans="1:13" ht="38.2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>
      <c r="A3" s="30"/>
      <c r="B3" s="30"/>
      <c r="C3" s="30"/>
      <c r="D3" s="30"/>
      <c r="E3" s="30"/>
      <c r="F3" s="30"/>
      <c r="G3" s="30"/>
      <c r="H3" s="30"/>
      <c r="I3" s="30"/>
      <c r="J3" s="30" t="s">
        <v>94</v>
      </c>
      <c r="K3" s="30"/>
      <c r="L3" s="30"/>
      <c r="M3" s="42" t="s">
        <v>9</v>
      </c>
    </row>
    <row r="4" spans="1:13" ht="26.1" customHeight="1">
      <c r="A4" s="98" t="s">
        <v>1</v>
      </c>
      <c r="B4" s="98" t="s">
        <v>36</v>
      </c>
      <c r="C4" s="99" t="s">
        <v>2</v>
      </c>
      <c r="D4" s="99"/>
      <c r="E4" s="99" t="s">
        <v>4</v>
      </c>
      <c r="F4" s="99" t="s">
        <v>5</v>
      </c>
      <c r="G4" s="98" t="s">
        <v>6</v>
      </c>
      <c r="H4" s="108" t="s">
        <v>7</v>
      </c>
      <c r="I4" s="109"/>
      <c r="J4" s="109"/>
      <c r="K4" s="109"/>
      <c r="L4" s="110"/>
      <c r="M4" s="98" t="s">
        <v>8</v>
      </c>
    </row>
    <row r="5" spans="1:13" ht="22.35" customHeight="1">
      <c r="A5" s="98"/>
      <c r="B5" s="98"/>
      <c r="C5" s="31" t="s">
        <v>0</v>
      </c>
      <c r="D5" s="31" t="s">
        <v>3</v>
      </c>
      <c r="E5" s="99"/>
      <c r="F5" s="99"/>
      <c r="G5" s="98"/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98"/>
    </row>
    <row r="6" spans="1:13" ht="20.25" customHeight="1">
      <c r="A6" s="94"/>
      <c r="B6" s="100" t="s">
        <v>37</v>
      </c>
      <c r="C6" s="94" t="s">
        <v>41</v>
      </c>
      <c r="D6" s="94" t="s">
        <v>41</v>
      </c>
      <c r="E6" s="94" t="s">
        <v>41</v>
      </c>
      <c r="F6" s="37" t="s">
        <v>10</v>
      </c>
      <c r="G6" s="38">
        <f>SUM(H6:L6)</f>
        <v>19476.526440000001</v>
      </c>
      <c r="H6" s="38">
        <f>H7+H8</f>
        <v>11677.57</v>
      </c>
      <c r="I6" s="38">
        <f t="shared" ref="I6:J6" si="0">I7+I8</f>
        <v>1108.9564399999999</v>
      </c>
      <c r="J6" s="38">
        <f t="shared" si="0"/>
        <v>2030</v>
      </c>
      <c r="K6" s="38">
        <f t="shared" ref="K6:L6" si="1">K7+K8</f>
        <v>2330</v>
      </c>
      <c r="L6" s="38">
        <f t="shared" si="1"/>
        <v>2330</v>
      </c>
      <c r="M6" s="94" t="s">
        <v>41</v>
      </c>
    </row>
    <row r="7" spans="1:13" ht="20.25" customHeight="1">
      <c r="A7" s="95"/>
      <c r="B7" s="101"/>
      <c r="C7" s="95"/>
      <c r="D7" s="95"/>
      <c r="E7" s="95"/>
      <c r="F7" s="37" t="s">
        <v>11</v>
      </c>
      <c r="G7" s="38">
        <f t="shared" ref="G7:G53" si="2">SUM(H7:L7)</f>
        <v>5167</v>
      </c>
      <c r="H7" s="38">
        <f t="shared" ref="H7:J8" si="3">H10+H37</f>
        <v>5167</v>
      </c>
      <c r="I7" s="38">
        <f t="shared" si="3"/>
        <v>0</v>
      </c>
      <c r="J7" s="38">
        <f t="shared" si="3"/>
        <v>0</v>
      </c>
      <c r="K7" s="38">
        <f t="shared" ref="K7:L7" si="4">K10+K37</f>
        <v>0</v>
      </c>
      <c r="L7" s="38">
        <f t="shared" si="4"/>
        <v>0</v>
      </c>
      <c r="M7" s="95"/>
    </row>
    <row r="8" spans="1:13" ht="20.25" customHeight="1">
      <c r="A8" s="96"/>
      <c r="B8" s="102"/>
      <c r="C8" s="96"/>
      <c r="D8" s="96"/>
      <c r="E8" s="96"/>
      <c r="F8" s="37" t="s">
        <v>12</v>
      </c>
      <c r="G8" s="38">
        <f t="shared" si="2"/>
        <v>14309.52644</v>
      </c>
      <c r="H8" s="38">
        <f t="shared" si="3"/>
        <v>6510.57</v>
      </c>
      <c r="I8" s="38">
        <f t="shared" si="3"/>
        <v>1108.9564399999999</v>
      </c>
      <c r="J8" s="38">
        <f t="shared" si="3"/>
        <v>2030</v>
      </c>
      <c r="K8" s="38">
        <f t="shared" ref="K8:L8" si="5">K11+K38</f>
        <v>2330</v>
      </c>
      <c r="L8" s="38">
        <f t="shared" si="5"/>
        <v>2330</v>
      </c>
      <c r="M8" s="96"/>
    </row>
    <row r="9" spans="1:13" ht="23.25" customHeight="1">
      <c r="A9" s="68">
        <v>1</v>
      </c>
      <c r="B9" s="81" t="s">
        <v>18</v>
      </c>
      <c r="C9" s="68" t="s">
        <v>41</v>
      </c>
      <c r="D9" s="68" t="s">
        <v>41</v>
      </c>
      <c r="E9" s="68" t="s">
        <v>41</v>
      </c>
      <c r="F9" s="39" t="s">
        <v>10</v>
      </c>
      <c r="G9" s="40">
        <f t="shared" si="2"/>
        <v>4541.7006899999997</v>
      </c>
      <c r="H9" s="40">
        <f>H10+H11</f>
        <v>1088.57</v>
      </c>
      <c r="I9" s="40">
        <f t="shared" ref="I9:J9" si="6">I10+I11</f>
        <v>663.13068999999996</v>
      </c>
      <c r="J9" s="40">
        <f t="shared" si="6"/>
        <v>930</v>
      </c>
      <c r="K9" s="40">
        <f t="shared" ref="K9:L9" si="7">K10+K11</f>
        <v>930</v>
      </c>
      <c r="L9" s="40">
        <f t="shared" si="7"/>
        <v>930</v>
      </c>
      <c r="M9" s="68" t="s">
        <v>41</v>
      </c>
    </row>
    <row r="10" spans="1:13" ht="23.25" customHeight="1">
      <c r="A10" s="69"/>
      <c r="B10" s="82"/>
      <c r="C10" s="69"/>
      <c r="D10" s="69"/>
      <c r="E10" s="69"/>
      <c r="F10" s="39" t="s">
        <v>11</v>
      </c>
      <c r="G10" s="40">
        <f t="shared" si="2"/>
        <v>0</v>
      </c>
      <c r="H10" s="40">
        <f t="shared" ref="H10:J11" si="8">H13+H25</f>
        <v>0</v>
      </c>
      <c r="I10" s="40">
        <f t="shared" si="8"/>
        <v>0</v>
      </c>
      <c r="J10" s="40">
        <f t="shared" si="8"/>
        <v>0</v>
      </c>
      <c r="K10" s="40">
        <f t="shared" ref="K10:L10" si="9">K13+K25</f>
        <v>0</v>
      </c>
      <c r="L10" s="40">
        <f t="shared" si="9"/>
        <v>0</v>
      </c>
      <c r="M10" s="69"/>
    </row>
    <row r="11" spans="1:13" ht="23.25" customHeight="1">
      <c r="A11" s="70"/>
      <c r="B11" s="83"/>
      <c r="C11" s="70"/>
      <c r="D11" s="70"/>
      <c r="E11" s="70"/>
      <c r="F11" s="39" t="s">
        <v>12</v>
      </c>
      <c r="G11" s="40">
        <f t="shared" si="2"/>
        <v>4541.7006899999997</v>
      </c>
      <c r="H11" s="40">
        <f t="shared" si="8"/>
        <v>1088.57</v>
      </c>
      <c r="I11" s="40">
        <f t="shared" si="8"/>
        <v>663.13068999999996</v>
      </c>
      <c r="J11" s="40">
        <f t="shared" si="8"/>
        <v>930</v>
      </c>
      <c r="K11" s="40">
        <f t="shared" ref="K11:L11" si="10">K14+K26</f>
        <v>930</v>
      </c>
      <c r="L11" s="40">
        <f t="shared" si="10"/>
        <v>930</v>
      </c>
      <c r="M11" s="70"/>
    </row>
    <row r="12" spans="1:13" ht="20.100000000000001" customHeight="1">
      <c r="A12" s="84" t="s">
        <v>16</v>
      </c>
      <c r="B12" s="87" t="s">
        <v>26</v>
      </c>
      <c r="C12" s="90" t="s">
        <v>41</v>
      </c>
      <c r="D12" s="90" t="s">
        <v>41</v>
      </c>
      <c r="E12" s="90" t="s">
        <v>41</v>
      </c>
      <c r="F12" s="35" t="s">
        <v>10</v>
      </c>
      <c r="G12" s="36">
        <f t="shared" si="2"/>
        <v>2945.9266900000002</v>
      </c>
      <c r="H12" s="36">
        <f>H13+H14</f>
        <v>608.56999999999994</v>
      </c>
      <c r="I12" s="36">
        <f t="shared" ref="I12:J12" si="11">I13+I14</f>
        <v>447.35669000000001</v>
      </c>
      <c r="J12" s="36">
        <f t="shared" si="11"/>
        <v>630</v>
      </c>
      <c r="K12" s="36">
        <f t="shared" ref="K12" si="12">K13+K14</f>
        <v>630</v>
      </c>
      <c r="L12" s="36">
        <f t="shared" ref="L12" si="13">L13+L14</f>
        <v>630</v>
      </c>
      <c r="M12" s="103" t="s">
        <v>15</v>
      </c>
    </row>
    <row r="13" spans="1:13" ht="20.100000000000001" customHeight="1">
      <c r="A13" s="85"/>
      <c r="B13" s="88"/>
      <c r="C13" s="91"/>
      <c r="D13" s="91"/>
      <c r="E13" s="91"/>
      <c r="F13" s="35" t="s">
        <v>11</v>
      </c>
      <c r="G13" s="36">
        <f t="shared" si="2"/>
        <v>0</v>
      </c>
      <c r="H13" s="36">
        <f>H16+H22</f>
        <v>0</v>
      </c>
      <c r="I13" s="36">
        <f>I16+I22</f>
        <v>0</v>
      </c>
      <c r="J13" s="36">
        <f>J16+J22</f>
        <v>0</v>
      </c>
      <c r="K13" s="36">
        <f>K16+K22</f>
        <v>0</v>
      </c>
      <c r="L13" s="36">
        <f>L16+L22</f>
        <v>0</v>
      </c>
      <c r="M13" s="104"/>
    </row>
    <row r="14" spans="1:13" ht="20.100000000000001" customHeight="1">
      <c r="A14" s="86"/>
      <c r="B14" s="89"/>
      <c r="C14" s="92"/>
      <c r="D14" s="92"/>
      <c r="E14" s="92"/>
      <c r="F14" s="35" t="s">
        <v>12</v>
      </c>
      <c r="G14" s="36">
        <f t="shared" si="2"/>
        <v>2945.9266900000002</v>
      </c>
      <c r="H14" s="36">
        <f>H17+H23+H20</f>
        <v>608.56999999999994</v>
      </c>
      <c r="I14" s="36">
        <f>I17+I23+I20</f>
        <v>447.35669000000001</v>
      </c>
      <c r="J14" s="36">
        <f>J17+J23+J20</f>
        <v>630</v>
      </c>
      <c r="K14" s="36">
        <f>K17+K23+K20</f>
        <v>630</v>
      </c>
      <c r="L14" s="36">
        <f>L17+L23+L20</f>
        <v>630</v>
      </c>
      <c r="M14" s="105"/>
    </row>
    <row r="15" spans="1:13" ht="20.100000000000001" customHeight="1">
      <c r="A15" s="67" t="s">
        <v>13</v>
      </c>
      <c r="B15" s="73" t="s">
        <v>19</v>
      </c>
      <c r="C15" s="78" t="s">
        <v>39</v>
      </c>
      <c r="D15" s="67" t="s">
        <v>93</v>
      </c>
      <c r="E15" s="67" t="s">
        <v>84</v>
      </c>
      <c r="F15" s="32" t="s">
        <v>10</v>
      </c>
      <c r="G15" s="21">
        <f t="shared" si="2"/>
        <v>150</v>
      </c>
      <c r="H15" s="21">
        <f>H16+H17</f>
        <v>30</v>
      </c>
      <c r="I15" s="21">
        <f t="shared" ref="I15:J15" si="14">I16+I17</f>
        <v>30</v>
      </c>
      <c r="J15" s="21">
        <f t="shared" si="14"/>
        <v>30</v>
      </c>
      <c r="K15" s="21">
        <f t="shared" ref="K15:L15" si="15">K16+K17</f>
        <v>30</v>
      </c>
      <c r="L15" s="21">
        <f t="shared" si="15"/>
        <v>30</v>
      </c>
      <c r="M15" s="78" t="s">
        <v>15</v>
      </c>
    </row>
    <row r="16" spans="1:13" ht="20.100000000000001" customHeight="1">
      <c r="A16" s="76"/>
      <c r="B16" s="74"/>
      <c r="C16" s="79"/>
      <c r="D16" s="64"/>
      <c r="E16" s="64"/>
      <c r="F16" s="32" t="s">
        <v>11</v>
      </c>
      <c r="G16" s="21">
        <f t="shared" si="2"/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79"/>
    </row>
    <row r="17" spans="1:13" ht="20.100000000000001" customHeight="1">
      <c r="A17" s="77"/>
      <c r="B17" s="75"/>
      <c r="C17" s="80"/>
      <c r="D17" s="65"/>
      <c r="E17" s="65"/>
      <c r="F17" s="32" t="s">
        <v>12</v>
      </c>
      <c r="G17" s="21">
        <f t="shared" si="2"/>
        <v>150</v>
      </c>
      <c r="H17" s="33">
        <v>30</v>
      </c>
      <c r="I17" s="33">
        <v>30</v>
      </c>
      <c r="J17" s="33">
        <v>30</v>
      </c>
      <c r="K17" s="33">
        <v>30</v>
      </c>
      <c r="L17" s="33">
        <v>30</v>
      </c>
      <c r="M17" s="80"/>
    </row>
    <row r="18" spans="1:13" ht="20.100000000000001" customHeight="1">
      <c r="A18" s="63" t="s">
        <v>29</v>
      </c>
      <c r="B18" s="73" t="s">
        <v>20</v>
      </c>
      <c r="C18" s="67" t="s">
        <v>50</v>
      </c>
      <c r="D18" s="67">
        <v>86880</v>
      </c>
      <c r="E18" s="67" t="s">
        <v>84</v>
      </c>
      <c r="F18" s="32" t="s">
        <v>10</v>
      </c>
      <c r="G18" s="21">
        <f t="shared" si="2"/>
        <v>2567.3566900000001</v>
      </c>
      <c r="H18" s="21">
        <f>H19+H20</f>
        <v>350</v>
      </c>
      <c r="I18" s="21">
        <f t="shared" ref="I18:J18" si="16">I19+I20</f>
        <v>417.35669000000001</v>
      </c>
      <c r="J18" s="21">
        <f t="shared" si="16"/>
        <v>600</v>
      </c>
      <c r="K18" s="21">
        <f t="shared" ref="K18:L18" si="17">K19+K20</f>
        <v>600</v>
      </c>
      <c r="L18" s="21">
        <f t="shared" si="17"/>
        <v>600</v>
      </c>
      <c r="M18" s="78" t="s">
        <v>15</v>
      </c>
    </row>
    <row r="19" spans="1:13" ht="20.100000000000001" customHeight="1">
      <c r="A19" s="71"/>
      <c r="B19" s="74"/>
      <c r="C19" s="76"/>
      <c r="D19" s="64"/>
      <c r="E19" s="64"/>
      <c r="F19" s="32" t="s">
        <v>11</v>
      </c>
      <c r="G19" s="21">
        <f t="shared" si="2"/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79"/>
    </row>
    <row r="20" spans="1:13" ht="20.100000000000001" customHeight="1">
      <c r="A20" s="72"/>
      <c r="B20" s="75"/>
      <c r="C20" s="77"/>
      <c r="D20" s="65"/>
      <c r="E20" s="65"/>
      <c r="F20" s="32" t="s">
        <v>12</v>
      </c>
      <c r="G20" s="21">
        <f t="shared" si="2"/>
        <v>2567.3566900000001</v>
      </c>
      <c r="H20" s="33">
        <v>350</v>
      </c>
      <c r="I20" s="33">
        <v>417.35669000000001</v>
      </c>
      <c r="J20" s="33">
        <v>600</v>
      </c>
      <c r="K20" s="33">
        <v>600</v>
      </c>
      <c r="L20" s="33">
        <v>600</v>
      </c>
      <c r="M20" s="80"/>
    </row>
    <row r="21" spans="1:13" ht="20.100000000000001" customHeight="1">
      <c r="A21" s="63" t="s">
        <v>33</v>
      </c>
      <c r="B21" s="73" t="s">
        <v>34</v>
      </c>
      <c r="C21" s="67" t="s">
        <v>38</v>
      </c>
      <c r="D21" s="67">
        <v>0.47</v>
      </c>
      <c r="E21" s="67" t="s">
        <v>84</v>
      </c>
      <c r="F21" s="32" t="s">
        <v>10</v>
      </c>
      <c r="G21" s="21">
        <f t="shared" si="2"/>
        <v>228.57</v>
      </c>
      <c r="H21" s="21">
        <f>H22+H23</f>
        <v>228.57</v>
      </c>
      <c r="I21" s="21">
        <f t="shared" ref="I21:J21" si="18">I22+I23</f>
        <v>0</v>
      </c>
      <c r="J21" s="21">
        <f t="shared" si="18"/>
        <v>0</v>
      </c>
      <c r="K21" s="21">
        <f t="shared" ref="K21:L21" si="19">K22+K23</f>
        <v>0</v>
      </c>
      <c r="L21" s="21">
        <f t="shared" si="19"/>
        <v>0</v>
      </c>
      <c r="M21" s="78" t="s">
        <v>15</v>
      </c>
    </row>
    <row r="22" spans="1:13" ht="20.100000000000001" customHeight="1">
      <c r="A22" s="71"/>
      <c r="B22" s="74"/>
      <c r="C22" s="76"/>
      <c r="D22" s="64"/>
      <c r="E22" s="64"/>
      <c r="F22" s="32" t="s">
        <v>11</v>
      </c>
      <c r="G22" s="21">
        <f t="shared" si="2"/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79"/>
    </row>
    <row r="23" spans="1:13" ht="20.100000000000001" customHeight="1">
      <c r="A23" s="72"/>
      <c r="B23" s="75"/>
      <c r="C23" s="77"/>
      <c r="D23" s="65"/>
      <c r="E23" s="65"/>
      <c r="F23" s="32" t="s">
        <v>12</v>
      </c>
      <c r="G23" s="21">
        <f t="shared" si="2"/>
        <v>228.57</v>
      </c>
      <c r="H23" s="33">
        <v>228.57</v>
      </c>
      <c r="I23" s="33">
        <v>0</v>
      </c>
      <c r="J23" s="33">
        <v>0</v>
      </c>
      <c r="K23" s="33">
        <v>0</v>
      </c>
      <c r="L23" s="33">
        <v>0</v>
      </c>
      <c r="M23" s="80"/>
    </row>
    <row r="24" spans="1:13" ht="20.100000000000001" customHeight="1">
      <c r="A24" s="90" t="s">
        <v>27</v>
      </c>
      <c r="B24" s="87" t="s">
        <v>28</v>
      </c>
      <c r="C24" s="90" t="s">
        <v>41</v>
      </c>
      <c r="D24" s="90" t="s">
        <v>41</v>
      </c>
      <c r="E24" s="90" t="s">
        <v>41</v>
      </c>
      <c r="F24" s="35" t="s">
        <v>10</v>
      </c>
      <c r="G24" s="36">
        <f t="shared" si="2"/>
        <v>1595.7739999999999</v>
      </c>
      <c r="H24" s="36">
        <f>H25+H26</f>
        <v>480</v>
      </c>
      <c r="I24" s="36">
        <f>I25+I26</f>
        <v>215.774</v>
      </c>
      <c r="J24" s="36">
        <f t="shared" ref="J24" si="20">J25+J26</f>
        <v>300</v>
      </c>
      <c r="K24" s="36">
        <f t="shared" ref="K24" si="21">K25+K26</f>
        <v>300</v>
      </c>
      <c r="L24" s="36">
        <f t="shared" ref="L24" si="22">L25+L26</f>
        <v>300</v>
      </c>
      <c r="M24" s="90" t="s">
        <v>41</v>
      </c>
    </row>
    <row r="25" spans="1:13" ht="20.100000000000001" customHeight="1">
      <c r="A25" s="91"/>
      <c r="B25" s="88"/>
      <c r="C25" s="91"/>
      <c r="D25" s="91"/>
      <c r="E25" s="91"/>
      <c r="F25" s="35" t="s">
        <v>11</v>
      </c>
      <c r="G25" s="36">
        <f t="shared" si="2"/>
        <v>0</v>
      </c>
      <c r="H25" s="36">
        <f>H34</f>
        <v>0</v>
      </c>
      <c r="I25" s="36">
        <f>I28+I31</f>
        <v>0</v>
      </c>
      <c r="J25" s="36">
        <f t="shared" ref="J25:K25" si="23">J28+J31</f>
        <v>0</v>
      </c>
      <c r="K25" s="36">
        <f t="shared" si="23"/>
        <v>0</v>
      </c>
      <c r="L25" s="36">
        <f t="shared" ref="L25" si="24">L28+L31</f>
        <v>0</v>
      </c>
      <c r="M25" s="106"/>
    </row>
    <row r="26" spans="1:13" ht="20.100000000000001" customHeight="1">
      <c r="A26" s="92"/>
      <c r="B26" s="89"/>
      <c r="C26" s="92"/>
      <c r="D26" s="92"/>
      <c r="E26" s="92"/>
      <c r="F26" s="35" t="s">
        <v>12</v>
      </c>
      <c r="G26" s="36">
        <f t="shared" si="2"/>
        <v>1595.7739999999999</v>
      </c>
      <c r="H26" s="36">
        <f>H35+H29+H32</f>
        <v>480</v>
      </c>
      <c r="I26" s="36">
        <f>I29+I32</f>
        <v>215.774</v>
      </c>
      <c r="J26" s="36">
        <f t="shared" ref="J26:K26" si="25">J29+J32</f>
        <v>300</v>
      </c>
      <c r="K26" s="36">
        <f t="shared" si="25"/>
        <v>300</v>
      </c>
      <c r="L26" s="36">
        <f t="shared" ref="L26" si="26">L29+L32</f>
        <v>300</v>
      </c>
      <c r="M26" s="107"/>
    </row>
    <row r="27" spans="1:13" ht="20.45" customHeight="1">
      <c r="A27" s="63" t="s">
        <v>21</v>
      </c>
      <c r="B27" s="66" t="s">
        <v>32</v>
      </c>
      <c r="C27" s="67" t="s">
        <v>14</v>
      </c>
      <c r="D27" s="67">
        <v>39</v>
      </c>
      <c r="E27" s="67" t="s">
        <v>84</v>
      </c>
      <c r="F27" s="32" t="s">
        <v>10</v>
      </c>
      <c r="G27" s="21">
        <f t="shared" si="2"/>
        <v>956.37400000000002</v>
      </c>
      <c r="H27" s="21">
        <f>H28+H29</f>
        <v>24.1</v>
      </c>
      <c r="I27" s="21">
        <f t="shared" ref="I27:J27" si="27">I28+I29</f>
        <v>182.274</v>
      </c>
      <c r="J27" s="21">
        <f t="shared" si="27"/>
        <v>250</v>
      </c>
      <c r="K27" s="21">
        <f t="shared" ref="K27:L27" si="28">K28+K29</f>
        <v>250</v>
      </c>
      <c r="L27" s="21">
        <f t="shared" si="28"/>
        <v>250</v>
      </c>
      <c r="M27" s="78" t="s">
        <v>15</v>
      </c>
    </row>
    <row r="28" spans="1:13" ht="20.45" customHeight="1">
      <c r="A28" s="71"/>
      <c r="B28" s="64"/>
      <c r="C28" s="76"/>
      <c r="D28" s="64"/>
      <c r="E28" s="64"/>
      <c r="F28" s="32" t="s">
        <v>11</v>
      </c>
      <c r="G28" s="21">
        <f t="shared" si="2"/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79"/>
    </row>
    <row r="29" spans="1:13" ht="20.45" customHeight="1">
      <c r="A29" s="72"/>
      <c r="B29" s="65"/>
      <c r="C29" s="77"/>
      <c r="D29" s="65"/>
      <c r="E29" s="65"/>
      <c r="F29" s="32" t="s">
        <v>12</v>
      </c>
      <c r="G29" s="21">
        <f t="shared" si="2"/>
        <v>956.37400000000002</v>
      </c>
      <c r="H29" s="33">
        <v>24.1</v>
      </c>
      <c r="I29" s="33">
        <v>182.274</v>
      </c>
      <c r="J29" s="33">
        <v>250</v>
      </c>
      <c r="K29" s="33">
        <v>250</v>
      </c>
      <c r="L29" s="33">
        <v>250</v>
      </c>
      <c r="M29" s="80"/>
    </row>
    <row r="30" spans="1:13" ht="20.100000000000001" customHeight="1">
      <c r="A30" s="63" t="s">
        <v>31</v>
      </c>
      <c r="B30" s="66" t="s">
        <v>22</v>
      </c>
      <c r="C30" s="67" t="s">
        <v>40</v>
      </c>
      <c r="D30" s="114" t="s">
        <v>97</v>
      </c>
      <c r="E30" s="67" t="s">
        <v>84</v>
      </c>
      <c r="F30" s="32" t="s">
        <v>10</v>
      </c>
      <c r="G30" s="21">
        <f t="shared" si="2"/>
        <v>189.4</v>
      </c>
      <c r="H30" s="21">
        <f>H31+H32</f>
        <v>5.9</v>
      </c>
      <c r="I30" s="21">
        <f t="shared" ref="I30:J30" si="29">I31+I32</f>
        <v>33.5</v>
      </c>
      <c r="J30" s="21">
        <f t="shared" si="29"/>
        <v>50</v>
      </c>
      <c r="K30" s="21">
        <f t="shared" ref="K30:L30" si="30">K31+K32</f>
        <v>50</v>
      </c>
      <c r="L30" s="21">
        <f t="shared" si="30"/>
        <v>50</v>
      </c>
      <c r="M30" s="78" t="s">
        <v>15</v>
      </c>
    </row>
    <row r="31" spans="1:13" ht="20.100000000000001" customHeight="1">
      <c r="A31" s="64"/>
      <c r="B31" s="64"/>
      <c r="C31" s="64"/>
      <c r="D31" s="64"/>
      <c r="E31" s="64"/>
      <c r="F31" s="32" t="s">
        <v>11</v>
      </c>
      <c r="G31" s="21">
        <f t="shared" si="2"/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64"/>
    </row>
    <row r="32" spans="1:13" ht="20.100000000000001" customHeight="1">
      <c r="A32" s="65"/>
      <c r="B32" s="65"/>
      <c r="C32" s="65"/>
      <c r="D32" s="65"/>
      <c r="E32" s="65"/>
      <c r="F32" s="32" t="s">
        <v>12</v>
      </c>
      <c r="G32" s="21">
        <f t="shared" si="2"/>
        <v>189.4</v>
      </c>
      <c r="H32" s="33">
        <v>5.9</v>
      </c>
      <c r="I32" s="33">
        <v>33.5</v>
      </c>
      <c r="J32" s="33">
        <v>50</v>
      </c>
      <c r="K32" s="33">
        <v>50</v>
      </c>
      <c r="L32" s="33">
        <v>50</v>
      </c>
      <c r="M32" s="65"/>
    </row>
    <row r="33" spans="1:14" ht="19.350000000000001" customHeight="1">
      <c r="A33" s="63" t="s">
        <v>48</v>
      </c>
      <c r="B33" s="66" t="s">
        <v>49</v>
      </c>
      <c r="C33" s="67" t="s">
        <v>50</v>
      </c>
      <c r="D33" s="115">
        <v>2200</v>
      </c>
      <c r="E33" s="67" t="s">
        <v>84</v>
      </c>
      <c r="F33" s="32" t="s">
        <v>10</v>
      </c>
      <c r="G33" s="21">
        <f t="shared" si="2"/>
        <v>450</v>
      </c>
      <c r="H33" s="21">
        <f>H34+H35</f>
        <v>450</v>
      </c>
      <c r="I33" s="21">
        <f t="shared" ref="I33:J33" si="31">I34+I35</f>
        <v>0</v>
      </c>
      <c r="J33" s="21">
        <f t="shared" si="31"/>
        <v>0</v>
      </c>
      <c r="K33" s="21">
        <f t="shared" ref="K33:L33" si="32">K34+K35</f>
        <v>0</v>
      </c>
      <c r="L33" s="21">
        <f t="shared" si="32"/>
        <v>0</v>
      </c>
      <c r="M33" s="78" t="s">
        <v>51</v>
      </c>
    </row>
    <row r="34" spans="1:14" ht="19.350000000000001" customHeight="1">
      <c r="A34" s="64"/>
      <c r="B34" s="64"/>
      <c r="C34" s="64"/>
      <c r="D34" s="64"/>
      <c r="E34" s="64"/>
      <c r="F34" s="32" t="s">
        <v>11</v>
      </c>
      <c r="G34" s="21">
        <f t="shared" si="2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64"/>
    </row>
    <row r="35" spans="1:14" ht="19.350000000000001" customHeight="1">
      <c r="A35" s="65"/>
      <c r="B35" s="65"/>
      <c r="C35" s="65"/>
      <c r="D35" s="65"/>
      <c r="E35" s="65"/>
      <c r="F35" s="32" t="s">
        <v>12</v>
      </c>
      <c r="G35" s="21">
        <f t="shared" si="2"/>
        <v>450</v>
      </c>
      <c r="H35" s="33">
        <v>450</v>
      </c>
      <c r="I35" s="33">
        <v>0</v>
      </c>
      <c r="J35" s="33">
        <v>0</v>
      </c>
      <c r="K35" s="33">
        <v>0</v>
      </c>
      <c r="L35" s="33">
        <v>0</v>
      </c>
      <c r="M35" s="65"/>
      <c r="N35" s="12"/>
    </row>
    <row r="36" spans="1:14" ht="40.5" customHeight="1">
      <c r="A36" s="57" t="s">
        <v>24</v>
      </c>
      <c r="B36" s="60" t="s">
        <v>23</v>
      </c>
      <c r="C36" s="68" t="s">
        <v>41</v>
      </c>
      <c r="D36" s="68" t="s">
        <v>41</v>
      </c>
      <c r="E36" s="68" t="s">
        <v>41</v>
      </c>
      <c r="F36" s="41" t="s">
        <v>10</v>
      </c>
      <c r="G36" s="40">
        <f t="shared" si="2"/>
        <v>14934.82575</v>
      </c>
      <c r="H36" s="40">
        <f t="shared" ref="H36:J36" si="33">SUM(H39+H42+H45+H48+H51)</f>
        <v>10589</v>
      </c>
      <c r="I36" s="40">
        <f t="shared" si="33"/>
        <v>445.82574999999997</v>
      </c>
      <c r="J36" s="40">
        <f t="shared" si="33"/>
        <v>1100</v>
      </c>
      <c r="K36" s="40">
        <f t="shared" ref="K36:L36" si="34">SUM(K39+K42+K45+K48+K51)</f>
        <v>1400</v>
      </c>
      <c r="L36" s="40">
        <f t="shared" si="34"/>
        <v>1400</v>
      </c>
      <c r="M36" s="111" t="s">
        <v>41</v>
      </c>
    </row>
    <row r="37" spans="1:14" ht="40.5" customHeight="1">
      <c r="A37" s="58"/>
      <c r="B37" s="61"/>
      <c r="C37" s="69"/>
      <c r="D37" s="69"/>
      <c r="E37" s="69"/>
      <c r="F37" s="41" t="s">
        <v>11</v>
      </c>
      <c r="G37" s="40">
        <f t="shared" si="2"/>
        <v>5167</v>
      </c>
      <c r="H37" s="40">
        <f t="shared" ref="H37:J37" si="35">SUM(H40+H43+H46+H49+H52)</f>
        <v>5167</v>
      </c>
      <c r="I37" s="40">
        <f t="shared" si="35"/>
        <v>0</v>
      </c>
      <c r="J37" s="40">
        <f t="shared" si="35"/>
        <v>0</v>
      </c>
      <c r="K37" s="40">
        <f t="shared" ref="K37:L37" si="36">SUM(K40+K43+K46+K49+K52)</f>
        <v>0</v>
      </c>
      <c r="L37" s="40">
        <f t="shared" si="36"/>
        <v>0</v>
      </c>
      <c r="M37" s="112"/>
      <c r="N37" s="13"/>
    </row>
    <row r="38" spans="1:14" ht="40.5" customHeight="1">
      <c r="A38" s="59"/>
      <c r="B38" s="62"/>
      <c r="C38" s="70"/>
      <c r="D38" s="70"/>
      <c r="E38" s="70"/>
      <c r="F38" s="41" t="s">
        <v>12</v>
      </c>
      <c r="G38" s="40">
        <f t="shared" si="2"/>
        <v>9767.82575</v>
      </c>
      <c r="H38" s="40">
        <f t="shared" ref="H38:J38" si="37">SUM(H41+H44+H47+H50+H53)</f>
        <v>5422</v>
      </c>
      <c r="I38" s="40">
        <f t="shared" si="37"/>
        <v>445.82574999999997</v>
      </c>
      <c r="J38" s="40">
        <f t="shared" si="37"/>
        <v>1100</v>
      </c>
      <c r="K38" s="40">
        <f t="shared" ref="K38:L38" si="38">SUM(K41+K44+K47+K50+K53)</f>
        <v>1400</v>
      </c>
      <c r="L38" s="40">
        <f t="shared" si="38"/>
        <v>1400</v>
      </c>
      <c r="M38" s="113"/>
    </row>
    <row r="39" spans="1:14" ht="21" customHeight="1">
      <c r="A39" s="63" t="s">
        <v>30</v>
      </c>
      <c r="B39" s="73" t="s">
        <v>43</v>
      </c>
      <c r="C39" s="67" t="s">
        <v>25</v>
      </c>
      <c r="D39" s="67">
        <v>20</v>
      </c>
      <c r="E39" s="67" t="s">
        <v>84</v>
      </c>
      <c r="F39" s="32" t="s">
        <v>10</v>
      </c>
      <c r="G39" s="21">
        <f t="shared" si="2"/>
        <v>10262.08</v>
      </c>
      <c r="H39" s="21">
        <f>H40+H41</f>
        <v>10262.08</v>
      </c>
      <c r="I39" s="21">
        <f t="shared" ref="I39:J39" si="39">I40+I41</f>
        <v>0</v>
      </c>
      <c r="J39" s="21">
        <f t="shared" si="39"/>
        <v>0</v>
      </c>
      <c r="K39" s="21">
        <f t="shared" ref="K39:L39" si="40">K40+K41</f>
        <v>0</v>
      </c>
      <c r="L39" s="21">
        <f t="shared" si="40"/>
        <v>0</v>
      </c>
      <c r="M39" s="78" t="s">
        <v>15</v>
      </c>
    </row>
    <row r="40" spans="1:14" ht="21" customHeight="1">
      <c r="A40" s="71"/>
      <c r="B40" s="74"/>
      <c r="C40" s="76"/>
      <c r="D40" s="64"/>
      <c r="E40" s="64"/>
      <c r="F40" s="32" t="s">
        <v>11</v>
      </c>
      <c r="G40" s="21">
        <f t="shared" si="2"/>
        <v>5131.04</v>
      </c>
      <c r="H40" s="33">
        <v>5131.04</v>
      </c>
      <c r="I40" s="33">
        <v>0</v>
      </c>
      <c r="J40" s="33">
        <v>0</v>
      </c>
      <c r="K40" s="33">
        <v>0</v>
      </c>
      <c r="L40" s="33">
        <v>0</v>
      </c>
      <c r="M40" s="79"/>
    </row>
    <row r="41" spans="1:14" ht="21" customHeight="1">
      <c r="A41" s="72"/>
      <c r="B41" s="75"/>
      <c r="C41" s="77"/>
      <c r="D41" s="65"/>
      <c r="E41" s="65"/>
      <c r="F41" s="32" t="s">
        <v>12</v>
      </c>
      <c r="G41" s="21">
        <f t="shared" si="2"/>
        <v>5131.04</v>
      </c>
      <c r="H41" s="33">
        <v>5131.04</v>
      </c>
      <c r="I41" s="33">
        <v>0</v>
      </c>
      <c r="J41" s="33">
        <v>0</v>
      </c>
      <c r="K41" s="33">
        <v>0</v>
      </c>
      <c r="L41" s="33">
        <v>0</v>
      </c>
      <c r="M41" s="80"/>
    </row>
    <row r="42" spans="1:14" ht="21" customHeight="1">
      <c r="A42" s="63" t="s">
        <v>17</v>
      </c>
      <c r="B42" s="73" t="s">
        <v>52</v>
      </c>
      <c r="C42" s="67" t="s">
        <v>25</v>
      </c>
      <c r="D42" s="67">
        <v>12</v>
      </c>
      <c r="E42" s="67" t="s">
        <v>84</v>
      </c>
      <c r="F42" s="32" t="s">
        <v>10</v>
      </c>
      <c r="G42" s="21">
        <f t="shared" si="2"/>
        <v>1346.7468800000001</v>
      </c>
      <c r="H42" s="21">
        <f>H43+H44</f>
        <v>280.72768000000002</v>
      </c>
      <c r="I42" s="21">
        <f t="shared" ref="I42:J42" si="41">I43+I44</f>
        <v>216.01920000000001</v>
      </c>
      <c r="J42" s="21">
        <f t="shared" si="41"/>
        <v>250</v>
      </c>
      <c r="K42" s="21">
        <f t="shared" ref="K42:L42" si="42">K43+K44</f>
        <v>300</v>
      </c>
      <c r="L42" s="21">
        <f t="shared" si="42"/>
        <v>300</v>
      </c>
      <c r="M42" s="78" t="s">
        <v>15</v>
      </c>
    </row>
    <row r="43" spans="1:14" ht="21" customHeight="1">
      <c r="A43" s="71"/>
      <c r="B43" s="74"/>
      <c r="C43" s="76"/>
      <c r="D43" s="64"/>
      <c r="E43" s="64"/>
      <c r="F43" s="32" t="s">
        <v>11</v>
      </c>
      <c r="G43" s="21">
        <f t="shared" si="2"/>
        <v>35.96</v>
      </c>
      <c r="H43" s="33">
        <v>35.96</v>
      </c>
      <c r="I43" s="33">
        <v>0</v>
      </c>
      <c r="J43" s="33">
        <v>0</v>
      </c>
      <c r="K43" s="33">
        <v>0</v>
      </c>
      <c r="L43" s="33">
        <v>0</v>
      </c>
      <c r="M43" s="79"/>
    </row>
    <row r="44" spans="1:14" ht="21" customHeight="1">
      <c r="A44" s="72"/>
      <c r="B44" s="75"/>
      <c r="C44" s="77"/>
      <c r="D44" s="65"/>
      <c r="E44" s="65"/>
      <c r="F44" s="32" t="s">
        <v>12</v>
      </c>
      <c r="G44" s="21">
        <f t="shared" si="2"/>
        <v>1310.7868800000001</v>
      </c>
      <c r="H44" s="33">
        <v>244.76768000000001</v>
      </c>
      <c r="I44" s="33">
        <v>216.01920000000001</v>
      </c>
      <c r="J44" s="33">
        <v>250</v>
      </c>
      <c r="K44" s="33">
        <v>300</v>
      </c>
      <c r="L44" s="33">
        <v>300</v>
      </c>
      <c r="M44" s="80"/>
    </row>
    <row r="45" spans="1:14" ht="26.1" customHeight="1">
      <c r="A45" s="63" t="s">
        <v>42</v>
      </c>
      <c r="B45" s="73" t="s">
        <v>44</v>
      </c>
      <c r="C45" s="67" t="s">
        <v>25</v>
      </c>
      <c r="D45" s="67">
        <v>1</v>
      </c>
      <c r="E45" s="67" t="s">
        <v>84</v>
      </c>
      <c r="F45" s="32" t="s">
        <v>10</v>
      </c>
      <c r="G45" s="21">
        <f t="shared" si="2"/>
        <v>10</v>
      </c>
      <c r="H45" s="21">
        <f>H46+H47</f>
        <v>10</v>
      </c>
      <c r="I45" s="21">
        <f t="shared" ref="I45:J45" si="43">I46+I47</f>
        <v>0</v>
      </c>
      <c r="J45" s="21">
        <f t="shared" si="43"/>
        <v>0</v>
      </c>
      <c r="K45" s="21">
        <f t="shared" ref="K45:L45" si="44">K46+K47</f>
        <v>0</v>
      </c>
      <c r="L45" s="21">
        <f t="shared" si="44"/>
        <v>0</v>
      </c>
      <c r="M45" s="78" t="s">
        <v>15</v>
      </c>
    </row>
    <row r="46" spans="1:14" ht="26.1" customHeight="1">
      <c r="A46" s="64"/>
      <c r="B46" s="64"/>
      <c r="C46" s="64"/>
      <c r="D46" s="64"/>
      <c r="E46" s="64"/>
      <c r="F46" s="32" t="s">
        <v>11</v>
      </c>
      <c r="G46" s="21">
        <f t="shared" si="2"/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79"/>
    </row>
    <row r="47" spans="1:14" ht="26.1" customHeight="1">
      <c r="A47" s="65"/>
      <c r="B47" s="65"/>
      <c r="C47" s="65"/>
      <c r="D47" s="65"/>
      <c r="E47" s="65"/>
      <c r="F47" s="32" t="s">
        <v>12</v>
      </c>
      <c r="G47" s="21">
        <f t="shared" si="2"/>
        <v>10</v>
      </c>
      <c r="H47" s="33">
        <v>10</v>
      </c>
      <c r="I47" s="33">
        <v>0</v>
      </c>
      <c r="J47" s="33">
        <v>0</v>
      </c>
      <c r="K47" s="33">
        <v>0</v>
      </c>
      <c r="L47" s="33">
        <v>0</v>
      </c>
      <c r="M47" s="80"/>
    </row>
    <row r="48" spans="1:14" ht="26.1" customHeight="1">
      <c r="A48" s="63" t="s">
        <v>42</v>
      </c>
      <c r="B48" s="73" t="s">
        <v>45</v>
      </c>
      <c r="C48" s="67" t="s">
        <v>25</v>
      </c>
      <c r="D48" s="67">
        <v>1</v>
      </c>
      <c r="E48" s="67" t="s">
        <v>84</v>
      </c>
      <c r="F48" s="32" t="s">
        <v>10</v>
      </c>
      <c r="G48" s="21">
        <f t="shared" si="2"/>
        <v>35</v>
      </c>
      <c r="H48" s="21">
        <f>H49+H50</f>
        <v>35</v>
      </c>
      <c r="I48" s="21">
        <v>0</v>
      </c>
      <c r="J48" s="21">
        <v>0</v>
      </c>
      <c r="K48" s="21">
        <v>0</v>
      </c>
      <c r="L48" s="21">
        <v>0</v>
      </c>
      <c r="M48" s="78" t="s">
        <v>15</v>
      </c>
    </row>
    <row r="49" spans="1:13" ht="26.1" customHeight="1">
      <c r="A49" s="64"/>
      <c r="B49" s="64"/>
      <c r="C49" s="64"/>
      <c r="D49" s="64"/>
      <c r="E49" s="64"/>
      <c r="F49" s="32" t="s">
        <v>11</v>
      </c>
      <c r="G49" s="21">
        <f t="shared" si="2"/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79"/>
    </row>
    <row r="50" spans="1:13" ht="26.1" customHeight="1">
      <c r="A50" s="65"/>
      <c r="B50" s="65"/>
      <c r="C50" s="65"/>
      <c r="D50" s="65"/>
      <c r="E50" s="65"/>
      <c r="F50" s="32" t="s">
        <v>12</v>
      </c>
      <c r="G50" s="21">
        <f t="shared" si="2"/>
        <v>35</v>
      </c>
      <c r="H50" s="33">
        <v>35</v>
      </c>
      <c r="I50" s="33">
        <v>0</v>
      </c>
      <c r="J50" s="33">
        <v>0</v>
      </c>
      <c r="K50" s="33">
        <v>0</v>
      </c>
      <c r="L50" s="33">
        <v>0</v>
      </c>
      <c r="M50" s="80"/>
    </row>
    <row r="51" spans="1:13" ht="21.6" customHeight="1">
      <c r="A51" s="63" t="s">
        <v>47</v>
      </c>
      <c r="B51" s="73" t="s">
        <v>46</v>
      </c>
      <c r="C51" s="67" t="s">
        <v>25</v>
      </c>
      <c r="D51" s="67">
        <v>11</v>
      </c>
      <c r="E51" s="67" t="s">
        <v>84</v>
      </c>
      <c r="F51" s="32" t="s">
        <v>10</v>
      </c>
      <c r="G51" s="21">
        <f t="shared" si="2"/>
        <v>3280.9988699999999</v>
      </c>
      <c r="H51" s="21">
        <f t="shared" ref="H51:J51" si="45">SUM(H52:H53)</f>
        <v>1.19232</v>
      </c>
      <c r="I51" s="21">
        <f t="shared" si="45"/>
        <v>229.80654999999999</v>
      </c>
      <c r="J51" s="21">
        <f t="shared" si="45"/>
        <v>850</v>
      </c>
      <c r="K51" s="21">
        <f t="shared" ref="K51:L51" si="46">SUM(K52:K53)</f>
        <v>1100</v>
      </c>
      <c r="L51" s="21">
        <f t="shared" si="46"/>
        <v>1100</v>
      </c>
      <c r="M51" s="78" t="s">
        <v>15</v>
      </c>
    </row>
    <row r="52" spans="1:13" ht="21.6" customHeight="1">
      <c r="A52" s="64"/>
      <c r="B52" s="64"/>
      <c r="C52" s="64"/>
      <c r="D52" s="64"/>
      <c r="E52" s="64"/>
      <c r="F52" s="32" t="s">
        <v>11</v>
      </c>
      <c r="G52" s="21">
        <f t="shared" si="2"/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79"/>
    </row>
    <row r="53" spans="1:13" ht="21.6" customHeight="1">
      <c r="A53" s="65"/>
      <c r="B53" s="65"/>
      <c r="C53" s="65"/>
      <c r="D53" s="65"/>
      <c r="E53" s="65"/>
      <c r="F53" s="32" t="s">
        <v>12</v>
      </c>
      <c r="G53" s="21">
        <f t="shared" si="2"/>
        <v>3280.9988699999999</v>
      </c>
      <c r="H53" s="33">
        <v>1.19232</v>
      </c>
      <c r="I53" s="33">
        <v>229.80654999999999</v>
      </c>
      <c r="J53" s="33">
        <v>850</v>
      </c>
      <c r="K53" s="33">
        <v>1100</v>
      </c>
      <c r="L53" s="33">
        <v>1100</v>
      </c>
      <c r="M53" s="80"/>
    </row>
  </sheetData>
  <mergeCells count="106">
    <mergeCell ref="H4:L4"/>
    <mergeCell ref="M48:M50"/>
    <mergeCell ref="M42:M44"/>
    <mergeCell ref="M27:M29"/>
    <mergeCell ref="M36:M38"/>
    <mergeCell ref="M33:M35"/>
    <mergeCell ref="M45:M47"/>
    <mergeCell ref="B51:B53"/>
    <mergeCell ref="C39:C41"/>
    <mergeCell ref="M39:M41"/>
    <mergeCell ref="D30:D32"/>
    <mergeCell ref="E30:E32"/>
    <mergeCell ref="E36:E38"/>
    <mergeCell ref="D51:D53"/>
    <mergeCell ref="D27:D29"/>
    <mergeCell ref="D33:D35"/>
    <mergeCell ref="D36:D38"/>
    <mergeCell ref="D39:D41"/>
    <mergeCell ref="D42:D44"/>
    <mergeCell ref="D45:D47"/>
    <mergeCell ref="D48:D50"/>
    <mergeCell ref="A51:A53"/>
    <mergeCell ref="C51:C53"/>
    <mergeCell ref="M51:M53"/>
    <mergeCell ref="E15:E17"/>
    <mergeCell ref="E18:E20"/>
    <mergeCell ref="E21:E23"/>
    <mergeCell ref="E27:E29"/>
    <mergeCell ref="E33:E35"/>
    <mergeCell ref="E39:E41"/>
    <mergeCell ref="E42:E44"/>
    <mergeCell ref="E45:E47"/>
    <mergeCell ref="E48:E50"/>
    <mergeCell ref="E51:E53"/>
    <mergeCell ref="A39:A41"/>
    <mergeCell ref="B39:B41"/>
    <mergeCell ref="M30:M32"/>
    <mergeCell ref="M15:M17"/>
    <mergeCell ref="A24:A26"/>
    <mergeCell ref="B24:B26"/>
    <mergeCell ref="C24:C26"/>
    <mergeCell ref="D24:D26"/>
    <mergeCell ref="E24:E26"/>
    <mergeCell ref="M24:M26"/>
    <mergeCell ref="M18:M20"/>
    <mergeCell ref="G1:M1"/>
    <mergeCell ref="A27:A29"/>
    <mergeCell ref="B27:B29"/>
    <mergeCell ref="C27:C29"/>
    <mergeCell ref="C6:C8"/>
    <mergeCell ref="D6:D8"/>
    <mergeCell ref="A2:M2"/>
    <mergeCell ref="A4:A5"/>
    <mergeCell ref="B4:B5"/>
    <mergeCell ref="C4:D4"/>
    <mergeCell ref="A18:A20"/>
    <mergeCell ref="B18:B20"/>
    <mergeCell ref="C18:C20"/>
    <mergeCell ref="E4:E5"/>
    <mergeCell ref="F4:F5"/>
    <mergeCell ref="G4:G5"/>
    <mergeCell ref="A21:A23"/>
    <mergeCell ref="B21:B23"/>
    <mergeCell ref="B6:B8"/>
    <mergeCell ref="M4:M5"/>
    <mergeCell ref="E6:E8"/>
    <mergeCell ref="M12:M14"/>
    <mergeCell ref="M6:M8"/>
    <mergeCell ref="A6:A8"/>
    <mergeCell ref="A15:A17"/>
    <mergeCell ref="B15:B17"/>
    <mergeCell ref="C15:C17"/>
    <mergeCell ref="M21:M23"/>
    <mergeCell ref="C21:C23"/>
    <mergeCell ref="M9:M11"/>
    <mergeCell ref="B9:B11"/>
    <mergeCell ref="C9:C11"/>
    <mergeCell ref="D9:D11"/>
    <mergeCell ref="E9:E11"/>
    <mergeCell ref="A12:A14"/>
    <mergeCell ref="B12:B14"/>
    <mergeCell ref="C12:C14"/>
    <mergeCell ref="D12:D14"/>
    <mergeCell ref="A9:A11"/>
    <mergeCell ref="D15:D17"/>
    <mergeCell ref="D18:D20"/>
    <mergeCell ref="D21:D23"/>
    <mergeCell ref="E12:E14"/>
    <mergeCell ref="A42:A44"/>
    <mergeCell ref="B42:B44"/>
    <mergeCell ref="C42:C44"/>
    <mergeCell ref="A48:A50"/>
    <mergeCell ref="B48:B50"/>
    <mergeCell ref="C48:C50"/>
    <mergeCell ref="A45:A47"/>
    <mergeCell ref="B45:B47"/>
    <mergeCell ref="C45:C47"/>
    <mergeCell ref="A36:A38"/>
    <mergeCell ref="B36:B38"/>
    <mergeCell ref="A33:A35"/>
    <mergeCell ref="B33:B35"/>
    <mergeCell ref="C33:C35"/>
    <mergeCell ref="C36:C38"/>
    <mergeCell ref="A30:A32"/>
    <mergeCell ref="B30:B32"/>
    <mergeCell ref="C30:C32"/>
  </mergeCells>
  <pageMargins left="0.78740157480314965" right="0.31496062992125984" top="0.19685039370078741" bottom="0.19685039370078741" header="0.31496062992125984" footer="0.31496062992125984"/>
  <pageSetup paperSize="9" scale="50" orientation="portrait" r:id="rId1"/>
  <headerFooter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110" zoomScaleNormal="110" workbookViewId="0">
      <selection activeCell="H19" sqref="H19"/>
    </sheetView>
  </sheetViews>
  <sheetFormatPr defaultColWidth="8.85546875" defaultRowHeight="15"/>
  <cols>
    <col min="1" max="1" width="8.85546875" style="1"/>
    <col min="2" max="2" width="31.5703125" style="22" customWidth="1"/>
    <col min="3" max="3" width="10.5703125" style="1" customWidth="1"/>
    <col min="4" max="4" width="10.42578125" style="1" customWidth="1"/>
    <col min="5" max="9" width="9" style="1" customWidth="1"/>
    <col min="10" max="16384" width="8.85546875" style="1"/>
  </cols>
  <sheetData>
    <row r="1" spans="1:10" ht="21" customHeight="1">
      <c r="A1" s="45"/>
      <c r="B1" s="45"/>
      <c r="C1" s="46"/>
      <c r="D1" s="46"/>
      <c r="E1" s="49"/>
      <c r="F1" s="119" t="s">
        <v>87</v>
      </c>
      <c r="G1" s="119"/>
      <c r="H1" s="119"/>
      <c r="I1" s="119"/>
      <c r="J1" s="23"/>
    </row>
    <row r="2" spans="1:10" ht="75.75" customHeight="1">
      <c r="A2" s="45"/>
      <c r="B2" s="45"/>
      <c r="C2" s="119" t="s">
        <v>88</v>
      </c>
      <c r="D2" s="119"/>
      <c r="E2" s="119"/>
      <c r="F2" s="119"/>
      <c r="G2" s="119"/>
      <c r="H2" s="119"/>
      <c r="I2" s="119"/>
      <c r="J2" s="23"/>
    </row>
    <row r="3" spans="1:10">
      <c r="A3" s="45"/>
      <c r="B3" s="45"/>
      <c r="C3" s="45"/>
      <c r="D3" s="45"/>
      <c r="E3" s="47"/>
      <c r="F3" s="47"/>
      <c r="G3" s="47"/>
      <c r="H3" s="47"/>
      <c r="I3" s="47"/>
      <c r="J3" s="23"/>
    </row>
    <row r="4" spans="1:10" ht="27" customHeight="1">
      <c r="A4" s="48" t="s">
        <v>62</v>
      </c>
      <c r="B4" s="120" t="s">
        <v>64</v>
      </c>
      <c r="C4" s="48" t="s">
        <v>65</v>
      </c>
      <c r="D4" s="121" t="s">
        <v>67</v>
      </c>
      <c r="E4" s="122"/>
      <c r="F4" s="122"/>
      <c r="G4" s="122"/>
      <c r="H4" s="122"/>
      <c r="I4" s="123"/>
    </row>
    <row r="5" spans="1:10" ht="24">
      <c r="A5" s="48" t="s">
        <v>63</v>
      </c>
      <c r="B5" s="120"/>
      <c r="C5" s="48" t="s">
        <v>66</v>
      </c>
      <c r="D5" s="25" t="s">
        <v>86</v>
      </c>
      <c r="E5" s="26" t="s">
        <v>77</v>
      </c>
      <c r="F5" s="26" t="s">
        <v>78</v>
      </c>
      <c r="G5" s="26" t="s">
        <v>79</v>
      </c>
      <c r="H5" s="26" t="s">
        <v>80</v>
      </c>
      <c r="I5" s="26" t="s">
        <v>85</v>
      </c>
    </row>
    <row r="6" spans="1:10" ht="25.5" customHeight="1">
      <c r="A6" s="116" t="s">
        <v>90</v>
      </c>
      <c r="B6" s="117"/>
      <c r="C6" s="117"/>
      <c r="D6" s="117"/>
      <c r="E6" s="117"/>
      <c r="F6" s="117"/>
      <c r="G6" s="117"/>
      <c r="H6" s="117"/>
      <c r="I6" s="118"/>
    </row>
    <row r="7" spans="1:10" ht="32.25" customHeight="1">
      <c r="A7" s="48">
        <v>1</v>
      </c>
      <c r="B7" s="48" t="s">
        <v>20</v>
      </c>
      <c r="C7" s="48" t="s">
        <v>50</v>
      </c>
      <c r="D7" s="34">
        <f>SUM(E7:I7)</f>
        <v>86880</v>
      </c>
      <c r="E7" s="48">
        <v>17000</v>
      </c>
      <c r="F7" s="48">
        <v>17470</v>
      </c>
      <c r="G7" s="48">
        <v>17470</v>
      </c>
      <c r="H7" s="48">
        <v>17470</v>
      </c>
      <c r="I7" s="26">
        <v>17470</v>
      </c>
    </row>
    <row r="8" spans="1:10" ht="32.25" customHeight="1">
      <c r="A8" s="48">
        <v>2</v>
      </c>
      <c r="B8" s="48" t="s">
        <v>34</v>
      </c>
      <c r="C8" s="48" t="s">
        <v>38</v>
      </c>
      <c r="D8" s="34">
        <f t="shared" ref="D8" si="0">SUM(E8:I8)</f>
        <v>0.47</v>
      </c>
      <c r="E8" s="48">
        <v>0.47</v>
      </c>
      <c r="F8" s="48">
        <v>0</v>
      </c>
      <c r="G8" s="48">
        <v>0</v>
      </c>
      <c r="H8" s="48">
        <v>0</v>
      </c>
      <c r="I8" s="26">
        <v>0</v>
      </c>
    </row>
    <row r="9" spans="1:10" ht="32.25" customHeight="1">
      <c r="A9" s="48">
        <v>3</v>
      </c>
      <c r="B9" s="48" t="s">
        <v>19</v>
      </c>
      <c r="C9" s="48" t="s">
        <v>68</v>
      </c>
      <c r="D9" s="34" t="s">
        <v>93</v>
      </c>
      <c r="E9" s="48">
        <v>100</v>
      </c>
      <c r="F9" s="48" t="s">
        <v>92</v>
      </c>
      <c r="G9" s="48" t="s">
        <v>69</v>
      </c>
      <c r="H9" s="48" t="s">
        <v>69</v>
      </c>
      <c r="I9" s="26" t="s">
        <v>69</v>
      </c>
    </row>
    <row r="10" spans="1:10" ht="25.5" customHeight="1">
      <c r="A10" s="116" t="s">
        <v>70</v>
      </c>
      <c r="B10" s="117"/>
      <c r="C10" s="117"/>
      <c r="D10" s="117"/>
      <c r="E10" s="117"/>
      <c r="F10" s="117"/>
      <c r="G10" s="117"/>
      <c r="H10" s="117"/>
      <c r="I10" s="118"/>
    </row>
    <row r="11" spans="1:10" ht="29.25" customHeight="1">
      <c r="A11" s="48">
        <v>4</v>
      </c>
      <c r="B11" s="48" t="s">
        <v>32</v>
      </c>
      <c r="C11" s="48" t="s">
        <v>14</v>
      </c>
      <c r="D11" s="34">
        <v>39</v>
      </c>
      <c r="E11" s="48">
        <v>8</v>
      </c>
      <c r="F11" s="48">
        <v>22</v>
      </c>
      <c r="G11" s="48">
        <v>3</v>
      </c>
      <c r="H11" s="48">
        <v>3</v>
      </c>
      <c r="I11" s="26">
        <v>3</v>
      </c>
    </row>
    <row r="12" spans="1:10" ht="29.25" customHeight="1">
      <c r="A12" s="48">
        <v>5</v>
      </c>
      <c r="B12" s="48" t="s">
        <v>71</v>
      </c>
      <c r="C12" s="48" t="s">
        <v>40</v>
      </c>
      <c r="D12" s="50" t="s">
        <v>98</v>
      </c>
      <c r="E12" s="28" t="s">
        <v>82</v>
      </c>
      <c r="F12" s="28" t="s">
        <v>99</v>
      </c>
      <c r="G12" s="28" t="s">
        <v>81</v>
      </c>
      <c r="H12" s="28" t="s">
        <v>81</v>
      </c>
      <c r="I12" s="44" t="s">
        <v>91</v>
      </c>
    </row>
    <row r="13" spans="1:10" ht="51">
      <c r="A13" s="48">
        <v>6</v>
      </c>
      <c r="B13" s="48" t="s">
        <v>72</v>
      </c>
      <c r="C13" s="48" t="s">
        <v>50</v>
      </c>
      <c r="D13" s="34">
        <f t="shared" ref="D13" si="1">SUM(E13:I13)</f>
        <v>2200</v>
      </c>
      <c r="E13" s="48">
        <v>2200</v>
      </c>
      <c r="F13" s="48">
        <v>0</v>
      </c>
      <c r="G13" s="48">
        <v>0</v>
      </c>
      <c r="H13" s="48">
        <v>0</v>
      </c>
      <c r="I13" s="26">
        <v>0</v>
      </c>
    </row>
    <row r="14" spans="1:10" ht="38.25" customHeight="1">
      <c r="A14" s="116" t="s">
        <v>73</v>
      </c>
      <c r="B14" s="117"/>
      <c r="C14" s="117"/>
      <c r="D14" s="117"/>
      <c r="E14" s="117"/>
      <c r="F14" s="117"/>
      <c r="G14" s="117"/>
      <c r="H14" s="117"/>
      <c r="I14" s="118"/>
    </row>
    <row r="15" spans="1:10" ht="54.75" customHeight="1">
      <c r="A15" s="48">
        <v>7</v>
      </c>
      <c r="B15" s="48" t="s">
        <v>43</v>
      </c>
      <c r="C15" s="48" t="s">
        <v>38</v>
      </c>
      <c r="D15" s="34">
        <f>SUM(E15:I15)</f>
        <v>20</v>
      </c>
      <c r="E15" s="48">
        <v>8</v>
      </c>
      <c r="F15" s="48">
        <v>0</v>
      </c>
      <c r="G15" s="48">
        <v>4</v>
      </c>
      <c r="H15" s="48">
        <v>4</v>
      </c>
      <c r="I15" s="26">
        <v>4</v>
      </c>
    </row>
    <row r="16" spans="1:10" ht="19.5" customHeight="1">
      <c r="A16" s="48">
        <v>8</v>
      </c>
      <c r="B16" s="48" t="s">
        <v>74</v>
      </c>
      <c r="C16" s="48" t="s">
        <v>38</v>
      </c>
      <c r="D16" s="34">
        <v>12</v>
      </c>
      <c r="E16" s="48">
        <v>8</v>
      </c>
      <c r="F16" s="48">
        <v>2</v>
      </c>
      <c r="G16" s="48">
        <v>0</v>
      </c>
      <c r="H16" s="48">
        <v>1</v>
      </c>
      <c r="I16" s="26">
        <v>1</v>
      </c>
    </row>
    <row r="17" spans="1:9" ht="94.5" customHeight="1">
      <c r="A17" s="48">
        <v>9</v>
      </c>
      <c r="B17" s="48" t="s">
        <v>75</v>
      </c>
      <c r="C17" s="48" t="s">
        <v>38</v>
      </c>
      <c r="D17" s="34">
        <f t="shared" ref="D16:D19" si="2">SUM(E17:I17)</f>
        <v>1</v>
      </c>
      <c r="E17" s="48">
        <v>1</v>
      </c>
      <c r="F17" s="48">
        <v>0</v>
      </c>
      <c r="G17" s="48">
        <v>0</v>
      </c>
      <c r="H17" s="48">
        <v>0</v>
      </c>
      <c r="I17" s="26">
        <v>0</v>
      </c>
    </row>
    <row r="18" spans="1:9" ht="106.5" customHeight="1">
      <c r="A18" s="48">
        <v>10</v>
      </c>
      <c r="B18" s="48" t="s">
        <v>76</v>
      </c>
      <c r="C18" s="48" t="s">
        <v>38</v>
      </c>
      <c r="D18" s="34">
        <f t="shared" si="2"/>
        <v>1</v>
      </c>
      <c r="E18" s="48">
        <v>1</v>
      </c>
      <c r="F18" s="48">
        <v>0</v>
      </c>
      <c r="G18" s="48">
        <v>0</v>
      </c>
      <c r="H18" s="48">
        <v>0</v>
      </c>
      <c r="I18" s="26">
        <v>0</v>
      </c>
    </row>
    <row r="19" spans="1:9" ht="69.75" customHeight="1">
      <c r="A19" s="48">
        <v>11</v>
      </c>
      <c r="B19" s="48" t="s">
        <v>46</v>
      </c>
      <c r="C19" s="48" t="s">
        <v>38</v>
      </c>
      <c r="D19" s="34">
        <v>7</v>
      </c>
      <c r="E19" s="48">
        <v>1</v>
      </c>
      <c r="F19" s="48">
        <v>2</v>
      </c>
      <c r="G19" s="48">
        <v>2</v>
      </c>
      <c r="H19" s="48">
        <v>1</v>
      </c>
      <c r="I19" s="26">
        <v>1</v>
      </c>
    </row>
    <row r="20" spans="1:9" ht="18.75">
      <c r="H20" s="24"/>
      <c r="I20" s="43" t="s">
        <v>89</v>
      </c>
    </row>
  </sheetData>
  <mergeCells count="7">
    <mergeCell ref="A10:I10"/>
    <mergeCell ref="A14:I14"/>
    <mergeCell ref="F1:I1"/>
    <mergeCell ref="B4:B5"/>
    <mergeCell ref="D4:I4"/>
    <mergeCell ref="A6:I6"/>
    <mergeCell ref="C2:I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</vt:lpstr>
      <vt:lpstr>Приложение 2</vt:lpstr>
      <vt:lpstr>Приложение 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lastPrinted>2022-01-27T04:15:14Z</cp:lastPrinted>
  <dcterms:created xsi:type="dcterms:W3CDTF">2011-04-03T07:49:22Z</dcterms:created>
  <dcterms:modified xsi:type="dcterms:W3CDTF">2022-01-27T04:17:10Z</dcterms:modified>
</cp:coreProperties>
</file>