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2210" windowHeight="9975"/>
  </bookViews>
  <sheets>
    <sheet name="СМЕТА с ИЗМЕНЕНИЯМИ" sheetId="28" r:id="rId1"/>
  </sheets>
  <calcPr calcId="144525"/>
</workbook>
</file>

<file path=xl/calcChain.xml><?xml version="1.0" encoding="utf-8"?>
<calcChain xmlns="http://schemas.openxmlformats.org/spreadsheetml/2006/main">
  <c r="H17" i="28" l="1"/>
  <c r="K17" i="28" s="1"/>
  <c r="E10" i="28"/>
  <c r="E8" i="28"/>
  <c r="E26" i="28" s="1"/>
  <c r="F10" i="28"/>
  <c r="F8" i="28"/>
  <c r="F11" i="28"/>
  <c r="F7" i="28"/>
  <c r="E7" i="28" l="1"/>
  <c r="H9" i="28"/>
  <c r="H10" i="28"/>
  <c r="H8" i="28"/>
  <c r="H12" i="28"/>
  <c r="K12" i="28" s="1"/>
  <c r="H13" i="28"/>
  <c r="K13" i="28" s="1"/>
  <c r="H14" i="28"/>
  <c r="K14" i="28" s="1"/>
  <c r="H15" i="28"/>
  <c r="K15" i="28" s="1"/>
  <c r="H18" i="28"/>
  <c r="K18" i="28" s="1"/>
  <c r="H19" i="28"/>
  <c r="K19" i="28" s="1"/>
  <c r="H23" i="28"/>
  <c r="H24" i="28"/>
  <c r="K24" i="28" s="1"/>
  <c r="H25" i="28"/>
  <c r="K25" i="28" s="1"/>
  <c r="H11" i="28"/>
  <c r="F22" i="28"/>
  <c r="F26" i="28" s="1"/>
  <c r="G22" i="28"/>
  <c r="H22" i="28" s="1"/>
  <c r="H21" i="28"/>
  <c r="K21" i="28" s="1"/>
  <c r="H20" i="28"/>
  <c r="K20" i="28" s="1"/>
  <c r="G7" i="28"/>
  <c r="D10" i="28"/>
  <c r="K9" i="28"/>
  <c r="C7" i="28"/>
  <c r="C26" i="28" s="1"/>
  <c r="D8" i="28"/>
  <c r="H26" i="28" l="1"/>
  <c r="H16" i="28"/>
  <c r="K16" i="28" s="1"/>
  <c r="G26" i="28"/>
  <c r="K10" i="28"/>
  <c r="K8" i="28"/>
  <c r="K23" i="28"/>
  <c r="K22" i="28" s="1"/>
  <c r="D7" i="28"/>
  <c r="D26" i="28" s="1"/>
  <c r="K26" i="28" l="1"/>
  <c r="K11" i="28"/>
  <c r="K3" i="28"/>
  <c r="K7" i="28"/>
</calcChain>
</file>

<file path=xl/sharedStrings.xml><?xml version="1.0" encoding="utf-8"?>
<sst xmlns="http://schemas.openxmlformats.org/spreadsheetml/2006/main" count="38" uniqueCount="36">
  <si>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</si>
  <si>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</si>
  <si>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</si>
  <si>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</si>
  <si>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</si>
  <si>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</si>
  <si>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</si>
  <si>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</si>
  <si>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</si>
  <si>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</si>
  <si>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Наименование статьи</t>
  </si>
  <si>
    <t>ИТОГО</t>
  </si>
  <si>
    <t xml:space="preserve">ИТОГО </t>
  </si>
  <si>
    <t xml:space="preserve">КФКР </t>
  </si>
  <si>
    <t>ВСЕГО</t>
  </si>
  <si>
    <t>ППП 911</t>
  </si>
  <si>
    <t>Оплата труда и нач-я на выплаты по оплате труда</t>
  </si>
  <si>
    <t>4910100</t>
  </si>
  <si>
    <t>КВР</t>
  </si>
  <si>
    <t>КФКР 0102</t>
  </si>
  <si>
    <t>КФКР 0103</t>
  </si>
  <si>
    <t>1004</t>
  </si>
  <si>
    <t>1001</t>
  </si>
  <si>
    <t>з/п с нач.</t>
  </si>
  <si>
    <t>Налог на имущество</t>
  </si>
  <si>
    <t>Иные платежи</t>
  </si>
  <si>
    <t>Прочаяя закупка товаров, работ, услуг</t>
  </si>
  <si>
    <t xml:space="preserve">Уплата налогов, сборов и иных платежей </t>
  </si>
  <si>
    <t xml:space="preserve">                        Собрание депутатов Елизовского городского поселения</t>
  </si>
  <si>
    <t>2023г.</t>
  </si>
  <si>
    <t>Уплата прочих налогов, сборов</t>
  </si>
  <si>
    <t>1022</t>
  </si>
  <si>
    <t>Исполнение судебных актов</t>
  </si>
  <si>
    <t>Исполнение судебных актов Российской Федерации и мировых соглашений по возмещению причиненного вреда</t>
  </si>
  <si>
    <t>Страхование</t>
  </si>
  <si>
    <t>Приложение к Решению Собрания депутатов Елизовского городского поселения от 14 сентября 2023 №354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</si>
</sst>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/>
    <xf numFmtId="49" fontId="2" fillId="0" borderId="2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" fontId="0" fillId="0" borderId="0" xfId="0" applyNumberFormat="1" applyFont="1"/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1" fontId="6" fillId="0" borderId="0" xfId="0" applyNumberFormat="1" applyFont="1"/>
    <xf numFmtId="1" fontId="2" fillId="0" borderId="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3" fillId="0" borderId="1" xfId="0" applyNumberFormat="1" applyFont="1" applyBorder="1" applyAlignment="1">
      <alignment wrapText="1"/>
    </xf>
    <xf numFmtId="1" fontId="1" fillId="0" borderId="0" xfId="0" applyNumberFormat="1" applyFont="1"/>
    <xf numFmtId="3" fontId="3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workbookViewId="0">
      <selection sqref="A1:K26"/>
    </sheetView>
  </sheetViews>
  <sheetFormatPr defaultRowHeight="12.75" x14ac:dyDescent="0.2"/>
  <cols>
    <col min="1" max="1" width="6.140625" style="19" customWidth="1"/>
    <col min="2" max="2" width="48" customWidth="1"/>
    <col min="3" max="3" width="10" style="19" customWidth="1"/>
    <col min="4" max="4" width="10.5703125" style="19" customWidth="1"/>
    <col min="5" max="5" width="11.7109375" style="19" customWidth="1"/>
    <col min="6" max="7" width="9.85546875" style="19" customWidth="1"/>
    <col min="8" max="8" width="10" style="19" customWidth="1"/>
    <col min="9" max="9" width="8.140625" style="19" customWidth="1"/>
    <col min="10" max="10" width="8.42578125" style="19" customWidth="1"/>
    <col min="11" max="11" width="10.85546875" style="19" customWidth="1"/>
    <col min="12" max="12" width="10.7109375" bestFit="1" customWidth="1"/>
  </cols>
  <sheetData>
    <row r="1" spans="1:12" x14ac:dyDescent="0.2">
      <c r="C1" s="43" t="s">
        <v>35</v>
      </c>
      <c r="D1" s="43"/>
      <c r="E1" s="43"/>
      <c r="F1" s="43"/>
      <c r="G1" s="43"/>
      <c r="H1" s="43"/>
      <c r="I1" s="43"/>
      <c r="J1" s="43"/>
      <c r="K1" s="43"/>
    </row>
    <row r="2" spans="1:12" x14ac:dyDescent="0.2">
      <c r="C2" s="43"/>
      <c r="D2" s="43"/>
      <c r="E2" s="43"/>
      <c r="F2" s="43"/>
      <c r="G2" s="43"/>
      <c r="H2" s="43"/>
      <c r="I2" s="43"/>
      <c r="J2" s="43"/>
      <c r="K2" s="43"/>
    </row>
    <row r="3" spans="1:12" ht="15.75" x14ac:dyDescent="0.25">
      <c r="B3" s="8" t="s">
        <v>28</v>
      </c>
      <c r="C3" s="8"/>
      <c r="D3" s="8"/>
      <c r="E3" s="8" t="s">
        <v>29</v>
      </c>
      <c r="F3" s="8"/>
      <c r="G3" s="8"/>
      <c r="H3" s="8"/>
      <c r="I3" s="8"/>
      <c r="J3" s="22" t="s">
        <v>23</v>
      </c>
      <c r="K3" s="38">
        <f>K8+K10</f>
        <v>27093877.52</v>
      </c>
    </row>
    <row r="4" spans="1:12" ht="15.75" x14ac:dyDescent="0.25">
      <c r="B4" s="8"/>
      <c r="C4" s="8"/>
      <c r="D4" s="8"/>
      <c r="E4" s="8"/>
      <c r="F4" s="8"/>
      <c r="G4" s="8"/>
      <c r="H4" s="8"/>
      <c r="I4" s="8"/>
      <c r="J4" s="8"/>
    </row>
    <row r="5" spans="1:12" x14ac:dyDescent="0.2">
      <c r="A5" s="20"/>
      <c r="B5" s="30" t="s">
        <v>15</v>
      </c>
      <c r="C5" s="40" t="s">
        <v>19</v>
      </c>
      <c r="D5" s="41"/>
      <c r="E5" s="42" t="s">
        <v>20</v>
      </c>
      <c r="F5" s="42"/>
      <c r="G5" s="42"/>
      <c r="H5" s="41"/>
      <c r="I5" s="32" t="s">
        <v>13</v>
      </c>
      <c r="J5" s="31">
        <v>1001</v>
      </c>
      <c r="K5" s="5"/>
    </row>
    <row r="6" spans="1:12" s="3" customFormat="1" ht="21.6" customHeight="1" x14ac:dyDescent="0.2">
      <c r="A6" s="2" t="s">
        <v>18</v>
      </c>
      <c r="B6" s="6" t="s">
        <v>10</v>
      </c>
      <c r="C6" s="14"/>
      <c r="D6" s="14" t="s">
        <v>11</v>
      </c>
      <c r="E6" s="14" t="s">
        <v>21</v>
      </c>
      <c r="F6" s="14" t="s">
        <v>22</v>
      </c>
      <c r="G6" s="14" t="s">
        <v>31</v>
      </c>
      <c r="H6" s="14" t="s">
        <v>12</v>
      </c>
      <c r="I6" s="15" t="s">
        <v>17</v>
      </c>
      <c r="J6" s="16" t="s">
        <v>11</v>
      </c>
      <c r="K6" s="6" t="s">
        <v>14</v>
      </c>
    </row>
    <row r="7" spans="1:12" s="1" customFormat="1" ht="21" customHeight="1" x14ac:dyDescent="0.2">
      <c r="A7" s="2"/>
      <c r="B7" s="17" t="s">
        <v>16</v>
      </c>
      <c r="C7" s="10">
        <f>C8+C9+C10</f>
        <v>0</v>
      </c>
      <c r="D7" s="10">
        <f>D8+D9+D10</f>
        <v>0</v>
      </c>
      <c r="E7" s="10">
        <f>SUM(E8:E10)</f>
        <v>8106232.8700000001</v>
      </c>
      <c r="F7" s="10">
        <f>SUM(F8:F10)</f>
        <v>19826644.649999999</v>
      </c>
      <c r="G7" s="10">
        <f>G8+G9+G10</f>
        <v>0</v>
      </c>
      <c r="H7" s="10">
        <v>22200051</v>
      </c>
      <c r="I7" s="27"/>
      <c r="J7" s="10"/>
      <c r="K7" s="10">
        <f>K8+K9+K10</f>
        <v>27932877.52</v>
      </c>
      <c r="L7" s="26"/>
    </row>
    <row r="8" spans="1:12" ht="21" customHeight="1" x14ac:dyDescent="0.2">
      <c r="A8" s="12">
        <v>121</v>
      </c>
      <c r="B8" s="13" t="s">
        <v>0</v>
      </c>
      <c r="C8" s="11">
        <v>0</v>
      </c>
      <c r="D8" s="11">
        <f>C8</f>
        <v>0</v>
      </c>
      <c r="E8" s="35">
        <f>5849895.8+476765.12</f>
        <v>6326660.9199999999</v>
      </c>
      <c r="F8" s="35">
        <f>13673891.48+1301768.78</f>
        <v>14975660.26</v>
      </c>
      <c r="G8" s="11">
        <v>0</v>
      </c>
      <c r="H8" s="35">
        <f>E8+F8</f>
        <v>21302321.18</v>
      </c>
      <c r="I8" s="37"/>
      <c r="J8" s="35"/>
      <c r="K8" s="35">
        <f>H8+D8</f>
        <v>21302321.18</v>
      </c>
      <c r="L8" s="1"/>
    </row>
    <row r="9" spans="1:12" ht="20.25" customHeight="1" x14ac:dyDescent="0.2">
      <c r="A9" s="12">
        <v>122</v>
      </c>
      <c r="B9" s="13" t="s">
        <v>1</v>
      </c>
      <c r="C9" s="11">
        <v>0</v>
      </c>
      <c r="D9" s="11">
        <v>0</v>
      </c>
      <c r="E9" s="35">
        <v>238500</v>
      </c>
      <c r="F9" s="35">
        <v>600500</v>
      </c>
      <c r="G9" s="11">
        <v>0</v>
      </c>
      <c r="H9" s="35">
        <f t="shared" ref="H9:H10" si="0">E9+F9</f>
        <v>839000</v>
      </c>
      <c r="I9" s="37"/>
      <c r="J9" s="35"/>
      <c r="K9" s="35">
        <f>H9+D9</f>
        <v>839000</v>
      </c>
    </row>
    <row r="10" spans="1:12" ht="21" customHeight="1" x14ac:dyDescent="0.2">
      <c r="A10" s="12">
        <v>129</v>
      </c>
      <c r="B10" s="13" t="s">
        <v>2</v>
      </c>
      <c r="C10" s="11">
        <v>0</v>
      </c>
      <c r="D10" s="11">
        <f>C10</f>
        <v>0</v>
      </c>
      <c r="E10" s="35">
        <f>1296948.81+244123.14</f>
        <v>1541071.9500000002</v>
      </c>
      <c r="F10" s="35">
        <f>3774721.33+475763.06</f>
        <v>4250484.3899999997</v>
      </c>
      <c r="G10" s="11">
        <v>0</v>
      </c>
      <c r="H10" s="35">
        <f t="shared" si="0"/>
        <v>5791556.3399999999</v>
      </c>
      <c r="I10" s="37"/>
      <c r="J10" s="35"/>
      <c r="K10" s="35">
        <f>H10+D10</f>
        <v>5791556.3399999999</v>
      </c>
    </row>
    <row r="11" spans="1:12" s="1" customFormat="1" ht="21.75" customHeight="1" x14ac:dyDescent="0.2">
      <c r="A11" s="2">
        <v>244</v>
      </c>
      <c r="B11" s="17" t="s">
        <v>26</v>
      </c>
      <c r="C11" s="10"/>
      <c r="D11" s="10"/>
      <c r="E11" s="10"/>
      <c r="F11" s="10">
        <f>SUM(F12:F19)</f>
        <v>4361592.5999999996</v>
      </c>
      <c r="G11" s="10">
        <v>0</v>
      </c>
      <c r="H11" s="36">
        <f>F11+G11</f>
        <v>4361592.5999999996</v>
      </c>
      <c r="I11" s="39"/>
      <c r="J11" s="36"/>
      <c r="K11" s="36">
        <f>H11</f>
        <v>4361592.5999999996</v>
      </c>
    </row>
    <row r="12" spans="1:12" ht="19.5" customHeight="1" x14ac:dyDescent="0.2">
      <c r="A12" s="12">
        <v>244</v>
      </c>
      <c r="B12" s="13" t="s">
        <v>3</v>
      </c>
      <c r="C12" s="11"/>
      <c r="D12" s="11"/>
      <c r="E12" s="11"/>
      <c r="F12" s="35">
        <v>201162.4</v>
      </c>
      <c r="G12" s="35"/>
      <c r="H12" s="35">
        <f t="shared" ref="H12:H19" si="1">F12+G12</f>
        <v>201162.4</v>
      </c>
      <c r="I12" s="37"/>
      <c r="J12" s="35"/>
      <c r="K12" s="35">
        <f>H12</f>
        <v>201162.4</v>
      </c>
    </row>
    <row r="13" spans="1:12" ht="20.25" customHeight="1" x14ac:dyDescent="0.2">
      <c r="A13" s="12">
        <v>244</v>
      </c>
      <c r="B13" s="13" t="s">
        <v>4</v>
      </c>
      <c r="C13" s="11"/>
      <c r="D13" s="11"/>
      <c r="E13" s="11"/>
      <c r="F13" s="35">
        <v>0</v>
      </c>
      <c r="G13" s="35">
        <v>0</v>
      </c>
      <c r="H13" s="35">
        <f t="shared" si="1"/>
        <v>0</v>
      </c>
      <c r="I13" s="37"/>
      <c r="J13" s="35"/>
      <c r="K13" s="35">
        <f>H13+J13</f>
        <v>0</v>
      </c>
    </row>
    <row r="14" spans="1:12" ht="21" customHeight="1" x14ac:dyDescent="0.2">
      <c r="A14" s="12">
        <v>244</v>
      </c>
      <c r="B14" s="13" t="s">
        <v>5</v>
      </c>
      <c r="C14" s="11"/>
      <c r="D14" s="11"/>
      <c r="E14" s="11"/>
      <c r="F14" s="35">
        <v>1473661.2</v>
      </c>
      <c r="G14" s="35">
        <v>0</v>
      </c>
      <c r="H14" s="35">
        <f t="shared" si="1"/>
        <v>1473661.2</v>
      </c>
      <c r="I14" s="37"/>
      <c r="J14" s="35"/>
      <c r="K14" s="35">
        <f>H14+J14</f>
        <v>1473661.2</v>
      </c>
    </row>
    <row r="15" spans="1:12" ht="21" customHeight="1" x14ac:dyDescent="0.2">
      <c r="A15" s="12">
        <v>244</v>
      </c>
      <c r="B15" s="13" t="s">
        <v>6</v>
      </c>
      <c r="C15" s="11"/>
      <c r="D15" s="11"/>
      <c r="E15" s="11"/>
      <c r="F15" s="35">
        <v>213774</v>
      </c>
      <c r="G15" s="35">
        <v>0</v>
      </c>
      <c r="H15" s="35">
        <f t="shared" si="1"/>
        <v>213774</v>
      </c>
      <c r="I15" s="37"/>
      <c r="J15" s="35"/>
      <c r="K15" s="35">
        <f>H15+J15</f>
        <v>213774</v>
      </c>
    </row>
    <row r="16" spans="1:12" ht="21" customHeight="1" x14ac:dyDescent="0.2">
      <c r="A16" s="12">
        <v>244</v>
      </c>
      <c r="B16" s="13" t="s">
        <v>7</v>
      </c>
      <c r="C16" s="11"/>
      <c r="D16" s="11"/>
      <c r="E16" s="11"/>
      <c r="F16" s="35">
        <v>1468152.72</v>
      </c>
      <c r="G16" s="35">
        <v>0</v>
      </c>
      <c r="H16" s="35">
        <f t="shared" si="1"/>
        <v>1468152.72</v>
      </c>
      <c r="I16" s="37"/>
      <c r="J16" s="35"/>
      <c r="K16" s="35">
        <f>H16+J16</f>
        <v>1468152.72</v>
      </c>
    </row>
    <row r="17" spans="1:12" ht="21" customHeight="1" x14ac:dyDescent="0.2">
      <c r="A17" s="9">
        <v>244</v>
      </c>
      <c r="B17" s="13" t="s">
        <v>34</v>
      </c>
      <c r="C17" s="11"/>
      <c r="D17" s="11"/>
      <c r="E17" s="11"/>
      <c r="F17" s="35">
        <v>8898.9599999999991</v>
      </c>
      <c r="G17" s="35">
        <v>0</v>
      </c>
      <c r="H17" s="35">
        <f t="shared" ref="H17" si="2">F17+G17</f>
        <v>8898.9599999999991</v>
      </c>
      <c r="I17" s="37"/>
      <c r="J17" s="35"/>
      <c r="K17" s="35">
        <f>H17</f>
        <v>8898.9599999999991</v>
      </c>
    </row>
    <row r="18" spans="1:12" s="1" customFormat="1" ht="21.75" customHeight="1" x14ac:dyDescent="0.2">
      <c r="A18" s="9">
        <v>244</v>
      </c>
      <c r="B18" s="13" t="s">
        <v>9</v>
      </c>
      <c r="C18" s="11"/>
      <c r="D18" s="11"/>
      <c r="E18" s="11"/>
      <c r="F18" s="35">
        <v>805943.32</v>
      </c>
      <c r="G18" s="35">
        <v>0</v>
      </c>
      <c r="H18" s="35">
        <f t="shared" si="1"/>
        <v>805943.32</v>
      </c>
      <c r="I18" s="37"/>
      <c r="J18" s="35"/>
      <c r="K18" s="35">
        <f>H18</f>
        <v>805943.32</v>
      </c>
    </row>
    <row r="19" spans="1:12" s="4" customFormat="1" ht="21" customHeight="1" x14ac:dyDescent="0.2">
      <c r="A19" s="9">
        <v>244</v>
      </c>
      <c r="B19" s="13" t="s">
        <v>8</v>
      </c>
      <c r="C19" s="11"/>
      <c r="D19" s="11"/>
      <c r="E19" s="11"/>
      <c r="F19" s="35">
        <v>190000</v>
      </c>
      <c r="G19" s="35">
        <v>0</v>
      </c>
      <c r="H19" s="35">
        <f t="shared" si="1"/>
        <v>190000</v>
      </c>
      <c r="I19" s="37"/>
      <c r="J19" s="35"/>
      <c r="K19" s="35">
        <f>H19</f>
        <v>190000</v>
      </c>
    </row>
    <row r="20" spans="1:12" s="1" customFormat="1" ht="21.75" customHeight="1" x14ac:dyDescent="0.2">
      <c r="A20" s="2">
        <v>830</v>
      </c>
      <c r="B20" s="17" t="s">
        <v>32</v>
      </c>
      <c r="C20" s="10"/>
      <c r="D20" s="10"/>
      <c r="E20" s="10"/>
      <c r="F20" s="10">
        <v>0</v>
      </c>
      <c r="G20" s="10">
        <v>75000</v>
      </c>
      <c r="H20" s="36">
        <f>G20</f>
        <v>75000</v>
      </c>
      <c r="I20" s="39"/>
      <c r="J20" s="36"/>
      <c r="K20" s="36">
        <f>H20</f>
        <v>75000</v>
      </c>
    </row>
    <row r="21" spans="1:12" s="4" customFormat="1" ht="27" customHeight="1" x14ac:dyDescent="0.2">
      <c r="A21" s="9">
        <v>831</v>
      </c>
      <c r="B21" s="33" t="s">
        <v>33</v>
      </c>
      <c r="C21" s="11"/>
      <c r="D21" s="11"/>
      <c r="E21" s="11"/>
      <c r="F21" s="11">
        <v>0</v>
      </c>
      <c r="G21" s="11">
        <v>75000</v>
      </c>
      <c r="H21" s="35">
        <f>G21</f>
        <v>75000</v>
      </c>
      <c r="I21" s="37"/>
      <c r="J21" s="35"/>
      <c r="K21" s="35">
        <f>H21</f>
        <v>75000</v>
      </c>
    </row>
    <row r="22" spans="1:12" s="4" customFormat="1" ht="21" customHeight="1" x14ac:dyDescent="0.2">
      <c r="A22" s="2">
        <v>850</v>
      </c>
      <c r="B22" s="17" t="s">
        <v>27</v>
      </c>
      <c r="C22" s="10"/>
      <c r="D22" s="10"/>
      <c r="E22" s="10"/>
      <c r="F22" s="10">
        <f>F23+F24+F25</f>
        <v>20000</v>
      </c>
      <c r="G22" s="10">
        <f>G23+G24+G25</f>
        <v>0</v>
      </c>
      <c r="H22" s="36">
        <f>SUM(F22:G22)</f>
        <v>20000</v>
      </c>
      <c r="I22" s="39"/>
      <c r="J22" s="36"/>
      <c r="K22" s="36">
        <f>K23+K24+K25</f>
        <v>20000</v>
      </c>
    </row>
    <row r="23" spans="1:12" s="4" customFormat="1" ht="21" customHeight="1" x14ac:dyDescent="0.2">
      <c r="A23" s="9">
        <v>851</v>
      </c>
      <c r="B23" s="13" t="s">
        <v>24</v>
      </c>
      <c r="C23" s="11"/>
      <c r="D23" s="11"/>
      <c r="E23" s="11"/>
      <c r="F23" s="11">
        <v>0</v>
      </c>
      <c r="G23" s="11">
        <v>0</v>
      </c>
      <c r="H23" s="36">
        <f t="shared" ref="H23:H25" si="3">SUM(F23:G23)</f>
        <v>0</v>
      </c>
      <c r="I23" s="37"/>
      <c r="J23" s="35"/>
      <c r="K23" s="35">
        <f>H23</f>
        <v>0</v>
      </c>
    </row>
    <row r="24" spans="1:12" s="4" customFormat="1" ht="21.75" customHeight="1" x14ac:dyDescent="0.2">
      <c r="A24" s="9">
        <v>852</v>
      </c>
      <c r="B24" s="13" t="s">
        <v>30</v>
      </c>
      <c r="C24" s="11"/>
      <c r="D24" s="11"/>
      <c r="E24" s="11"/>
      <c r="F24" s="11">
        <v>18000</v>
      </c>
      <c r="G24" s="11">
        <v>0</v>
      </c>
      <c r="H24" s="35">
        <f t="shared" si="3"/>
        <v>18000</v>
      </c>
      <c r="I24" s="37"/>
      <c r="J24" s="35"/>
      <c r="K24" s="35">
        <f>H24+J24</f>
        <v>18000</v>
      </c>
      <c r="L24" s="23"/>
    </row>
    <row r="25" spans="1:12" s="1" customFormat="1" ht="15.75" customHeight="1" x14ac:dyDescent="0.2">
      <c r="A25" s="9">
        <v>853</v>
      </c>
      <c r="B25" s="13" t="s">
        <v>25</v>
      </c>
      <c r="C25" s="11"/>
      <c r="D25" s="11"/>
      <c r="E25" s="11"/>
      <c r="F25" s="11">
        <v>2000</v>
      </c>
      <c r="G25" s="11">
        <v>0</v>
      </c>
      <c r="H25" s="35">
        <f t="shared" si="3"/>
        <v>2000</v>
      </c>
      <c r="I25" s="37"/>
      <c r="J25" s="35"/>
      <c r="K25" s="35">
        <f>H25</f>
        <v>2000</v>
      </c>
    </row>
    <row r="26" spans="1:12" s="1" customFormat="1" ht="18" customHeight="1" x14ac:dyDescent="0.2">
      <c r="A26" s="2"/>
      <c r="B26" s="17" t="s">
        <v>11</v>
      </c>
      <c r="C26" s="10">
        <f>C7+C11+C24+C25</f>
        <v>0</v>
      </c>
      <c r="D26" s="10">
        <f>D7</f>
        <v>0</v>
      </c>
      <c r="E26" s="36">
        <f>SUM(E8:E10)</f>
        <v>8106232.8700000001</v>
      </c>
      <c r="F26" s="36">
        <f>F7+F11+F22</f>
        <v>24208237.25</v>
      </c>
      <c r="G26" s="36">
        <f>G7+G11+G20+G22</f>
        <v>75000</v>
      </c>
      <c r="H26" s="36">
        <f>H7+H11+H20+H22</f>
        <v>26656643.600000001</v>
      </c>
      <c r="I26" s="36">
        <v>0</v>
      </c>
      <c r="J26" s="36">
        <v>0</v>
      </c>
      <c r="K26" s="36">
        <f>E26+F26+G26</f>
        <v>32389470.120000001</v>
      </c>
      <c r="L26" s="34"/>
    </row>
    <row r="27" spans="1:12" x14ac:dyDescent="0.2">
      <c r="B27" s="18"/>
      <c r="C27" s="25"/>
      <c r="D27" s="25"/>
      <c r="E27" s="25"/>
      <c r="F27" s="25"/>
      <c r="G27" s="25"/>
      <c r="H27" s="25"/>
      <c r="I27" s="25"/>
      <c r="J27" s="7"/>
      <c r="K27" s="21"/>
    </row>
    <row r="29" spans="1:12" x14ac:dyDescent="0.2">
      <c r="C29" s="28"/>
      <c r="D29" s="28"/>
      <c r="E29" s="28"/>
      <c r="F29" s="28"/>
      <c r="G29" s="28"/>
      <c r="H29" s="28"/>
      <c r="I29" s="28"/>
      <c r="J29" s="28"/>
      <c r="K29" s="28"/>
    </row>
    <row r="30" spans="1:12" x14ac:dyDescent="0.2">
      <c r="C30" s="29"/>
      <c r="D30" s="28"/>
      <c r="E30" s="28"/>
      <c r="F30" s="29"/>
      <c r="G30" s="29"/>
      <c r="H30" s="29"/>
      <c r="I30" s="28"/>
      <c r="J30" s="28"/>
      <c r="K30" s="29"/>
    </row>
    <row r="31" spans="1:12" x14ac:dyDescent="0.2">
      <c r="K31" s="24"/>
    </row>
  </sheetData>
  <mergeCells count="3">
    <mergeCell ref="C5:D5"/>
    <mergeCell ref="E5:H5"/>
    <mergeCell ref="C1:K2"/>
  </mergeCells>
  <pageMargins left="0.31496062992125984" right="0.31496062992125984" top="0.15748031496062992" bottom="0.35433070866141736" header="0.11811023622047245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 с ИЗМЕНЕНИЯМИ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2023-09-14T02:32:05Z</cp:lastPrinted>
  <dcterms:created xsi:type="dcterms:W3CDTF">2007-05-07T02:59:48Z</dcterms:created>
  <dcterms:modified xsi:type="dcterms:W3CDTF">2023-09-14T02:32:11Z</dcterms:modified>
</cp:coreProperties>
</file>