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8925" tabRatio="601"/>
  </bookViews>
  <sheets>
    <sheet name="Приложение 3" sheetId="5" r:id="rId1"/>
  </sheets>
  <definedNames>
    <definedName name="_xlnm.Print_Area" localSheetId="0">'Приложение 3'!$A$1:$E$152</definedName>
  </definedNames>
  <calcPr calcId="144525"/>
</workbook>
</file>

<file path=xl/calcChain.xml><?xml version="1.0" encoding="utf-8"?>
<calcChain xmlns="http://schemas.openxmlformats.org/spreadsheetml/2006/main">
  <c r="D72" i="5" l="1"/>
  <c r="D8" i="5" s="1"/>
  <c r="C72" i="5"/>
  <c r="C8" i="5" s="1"/>
  <c r="D54" i="5"/>
  <c r="C54" i="5"/>
  <c r="D82" i="5"/>
  <c r="C82" i="5"/>
  <c r="C119" i="5"/>
  <c r="E125" i="5"/>
  <c r="C124" i="5"/>
  <c r="D124" i="5"/>
  <c r="E124" i="5" s="1"/>
  <c r="E110" i="5"/>
  <c r="E106" i="5"/>
  <c r="E105" i="5"/>
  <c r="D104" i="5"/>
  <c r="D103" i="5"/>
  <c r="C104" i="5"/>
  <c r="E104" i="5" s="1"/>
  <c r="E88" i="5"/>
  <c r="D119" i="5" l="1"/>
  <c r="C103" i="5"/>
  <c r="E103" i="5" s="1"/>
  <c r="E59" i="5" l="1"/>
  <c r="E56" i="5"/>
  <c r="D43" i="5"/>
  <c r="C43" i="5"/>
  <c r="E46" i="5"/>
  <c r="D34" i="5"/>
  <c r="D33" i="5" s="1"/>
  <c r="C34" i="5"/>
  <c r="C33" i="5" s="1"/>
  <c r="E35" i="5"/>
  <c r="E33" i="5" l="1"/>
  <c r="E34" i="5"/>
  <c r="D36" i="5"/>
  <c r="E12" i="5"/>
  <c r="E13" i="5"/>
  <c r="E14" i="5"/>
  <c r="E15" i="5"/>
  <c r="E18" i="5"/>
  <c r="E19" i="5"/>
  <c r="E20" i="5"/>
  <c r="E21" i="5"/>
  <c r="E24" i="5"/>
  <c r="E25" i="5"/>
  <c r="E28" i="5"/>
  <c r="E30" i="5"/>
  <c r="E31" i="5"/>
  <c r="E32" i="5"/>
  <c r="E37" i="5"/>
  <c r="E38" i="5"/>
  <c r="E39" i="5"/>
  <c r="E40" i="5"/>
  <c r="E41" i="5"/>
  <c r="E44" i="5"/>
  <c r="E45" i="5"/>
  <c r="E47" i="5"/>
  <c r="E48" i="5"/>
  <c r="E50" i="5"/>
  <c r="E51" i="5"/>
  <c r="E52" i="5"/>
  <c r="E53" i="5"/>
  <c r="E58" i="5"/>
  <c r="E60" i="5"/>
  <c r="E61" i="5"/>
  <c r="E62" i="5"/>
  <c r="E63" i="5"/>
  <c r="E64" i="5"/>
  <c r="E65" i="5"/>
  <c r="E66" i="5"/>
  <c r="E67" i="5"/>
  <c r="E68" i="5"/>
  <c r="E69" i="5"/>
  <c r="E70" i="5"/>
  <c r="E71" i="5"/>
  <c r="E74" i="5"/>
  <c r="E75" i="5"/>
  <c r="E76" i="5"/>
  <c r="E80" i="5"/>
  <c r="E81" i="5"/>
  <c r="E84" i="5"/>
  <c r="E85" i="5"/>
  <c r="E86" i="5"/>
  <c r="E87" i="5"/>
  <c r="E91" i="5"/>
  <c r="E94" i="5"/>
  <c r="E97" i="5"/>
  <c r="E98" i="5"/>
  <c r="E101" i="5"/>
  <c r="E102" i="5"/>
  <c r="E109" i="5"/>
  <c r="E111" i="5"/>
  <c r="E112" i="5"/>
  <c r="E113" i="5"/>
  <c r="E114" i="5"/>
  <c r="E115" i="5"/>
  <c r="E116" i="5"/>
  <c r="E117" i="5"/>
  <c r="E118" i="5"/>
  <c r="E120" i="5"/>
  <c r="E122" i="5"/>
  <c r="E123" i="5"/>
  <c r="E128" i="5"/>
  <c r="E129" i="5"/>
  <c r="E130" i="5"/>
  <c r="E131" i="5"/>
  <c r="E132" i="5"/>
  <c r="E134" i="5"/>
  <c r="E135" i="5"/>
  <c r="E136" i="5"/>
  <c r="E137" i="5"/>
  <c r="E138" i="5"/>
  <c r="E139" i="5"/>
  <c r="E140" i="5"/>
  <c r="E141" i="5"/>
  <c r="E142" i="5"/>
  <c r="E143" i="5"/>
  <c r="E144" i="5"/>
  <c r="E145" i="5"/>
  <c r="E146" i="5"/>
  <c r="E149" i="5"/>
  <c r="E151" i="5"/>
  <c r="E11" i="5"/>
  <c r="D150" i="5" l="1"/>
  <c r="D148" i="5"/>
  <c r="D147" i="5"/>
  <c r="D133" i="5"/>
  <c r="D127" i="5"/>
  <c r="D121" i="5"/>
  <c r="D108" i="5"/>
  <c r="D100" i="5"/>
  <c r="D99" i="5" s="1"/>
  <c r="D96" i="5"/>
  <c r="D95" i="5" s="1"/>
  <c r="D93" i="5"/>
  <c r="D92" i="5"/>
  <c r="D83" i="5"/>
  <c r="D90" i="5"/>
  <c r="D89" i="5"/>
  <c r="D79" i="5"/>
  <c r="D49" i="5"/>
  <c r="D29" i="5"/>
  <c r="D27" i="5"/>
  <c r="D23" i="5"/>
  <c r="D22" i="5" s="1"/>
  <c r="D17" i="5"/>
  <c r="D16" i="5" s="1"/>
  <c r="D10" i="5"/>
  <c r="D9" i="5" s="1"/>
  <c r="D107" i="5" l="1"/>
  <c r="D126" i="5"/>
  <c r="D26" i="5"/>
  <c r="D78" i="5" l="1"/>
  <c r="D77" i="5" s="1"/>
  <c r="C90" i="5"/>
  <c r="E90" i="5" s="1"/>
  <c r="D152" i="5" l="1"/>
  <c r="C133" i="5" l="1"/>
  <c r="E133" i="5" s="1"/>
  <c r="E43" i="5"/>
  <c r="C36" i="5"/>
  <c r="E36" i="5" s="1"/>
  <c r="C29" i="5"/>
  <c r="E29" i="5" s="1"/>
  <c r="C10" i="5"/>
  <c r="E10" i="5" s="1"/>
  <c r="E72" i="5"/>
  <c r="C49" i="5" l="1"/>
  <c r="E49" i="5" s="1"/>
  <c r="E54" i="5"/>
  <c r="C17" i="5" l="1"/>
  <c r="C83" i="5"/>
  <c r="E83" i="5" s="1"/>
  <c r="C16" i="5" l="1"/>
  <c r="E16" i="5" s="1"/>
  <c r="E17" i="5"/>
  <c r="C108" i="5"/>
  <c r="C107" i="5" l="1"/>
  <c r="E107" i="5" s="1"/>
  <c r="E108" i="5"/>
  <c r="C127" i="5"/>
  <c r="C126" i="5" l="1"/>
  <c r="E126" i="5" s="1"/>
  <c r="E127" i="5"/>
  <c r="C79" i="5"/>
  <c r="E79" i="5" s="1"/>
  <c r="C100" i="5"/>
  <c r="C99" i="5" l="1"/>
  <c r="E99" i="5" s="1"/>
  <c r="E100" i="5"/>
  <c r="C89" i="5"/>
  <c r="E89" i="5" s="1"/>
  <c r="C96" i="5" l="1"/>
  <c r="E96" i="5" s="1"/>
  <c r="C121" i="5"/>
  <c r="E121" i="5" s="1"/>
  <c r="C95" i="5" l="1"/>
  <c r="E95" i="5" s="1"/>
  <c r="C148" i="5" l="1"/>
  <c r="C147" i="5" l="1"/>
  <c r="E147" i="5" s="1"/>
  <c r="E148" i="5"/>
  <c r="C93" i="5"/>
  <c r="C92" i="5" l="1"/>
  <c r="E92" i="5" s="1"/>
  <c r="E93" i="5"/>
  <c r="C9" i="5"/>
  <c r="E9" i="5" s="1"/>
  <c r="C23" i="5"/>
  <c r="E23" i="5" s="1"/>
  <c r="C27" i="5"/>
  <c r="E27" i="5" s="1"/>
  <c r="E119" i="5" l="1"/>
  <c r="C22" i="5" l="1"/>
  <c r="E22" i="5" s="1"/>
  <c r="C26" i="5" l="1"/>
  <c r="E8" i="5" l="1"/>
  <c r="E26" i="5"/>
  <c r="C150" i="5"/>
  <c r="E150" i="5" s="1"/>
  <c r="E82" i="5"/>
  <c r="C78" i="5" l="1"/>
  <c r="E78" i="5" s="1"/>
  <c r="C77" i="5" l="1"/>
  <c r="C152" i="5" l="1"/>
  <c r="E152" i="5" s="1"/>
  <c r="E77" i="5"/>
</calcChain>
</file>

<file path=xl/comments1.xml><?xml version="1.0" encoding="utf-8"?>
<comments xmlns="http://schemas.openxmlformats.org/spreadsheetml/2006/main">
  <authors>
    <author>Пользователь</author>
  </authors>
  <commentList>
    <comment ref="C13" authorId="0">
      <text>
        <r>
          <rPr>
            <b/>
            <sz val="9"/>
            <color indexed="81"/>
            <rFont val="Tahoma"/>
            <family val="2"/>
            <charset val="204"/>
          </rPr>
          <t xml:space="preserve">Под факт +59,71230
</t>
        </r>
      </text>
    </comment>
    <comment ref="C24" authorId="0">
      <text>
        <r>
          <rPr>
            <b/>
            <sz val="9"/>
            <color indexed="81"/>
            <rFont val="Tahoma"/>
            <family val="2"/>
            <charset val="204"/>
          </rPr>
          <t xml:space="preserve">под факт +836,14459
</t>
        </r>
      </text>
    </comment>
    <comment ref="C28" authorId="0">
      <text>
        <r>
          <rPr>
            <b/>
            <sz val="9"/>
            <color indexed="81"/>
            <rFont val="Tahoma"/>
            <family val="2"/>
            <charset val="204"/>
          </rPr>
          <t xml:space="preserve">под факт +10897,09903
</t>
        </r>
      </text>
    </comment>
    <comment ref="C41" authorId="0">
      <text>
        <r>
          <rPr>
            <b/>
            <sz val="9"/>
            <color indexed="81"/>
            <rFont val="Tahoma"/>
            <family val="2"/>
            <charset val="204"/>
          </rPr>
          <t xml:space="preserve">под факт + 1983,11092
</t>
        </r>
      </text>
    </comment>
    <comment ref="C47" authorId="0">
      <text>
        <r>
          <rPr>
            <b/>
            <sz val="9"/>
            <color indexed="81"/>
            <rFont val="Tahoma"/>
            <family val="2"/>
            <charset val="204"/>
          </rPr>
          <t xml:space="preserve">письмо УЖКХ +23,751
</t>
        </r>
      </text>
    </comment>
    <comment ref="C51" authorId="0">
      <text>
        <r>
          <rPr>
            <b/>
            <sz val="9"/>
            <color indexed="81"/>
            <rFont val="Tahoma"/>
            <family val="2"/>
            <charset val="204"/>
          </rPr>
          <t xml:space="preserve">Письмо Имущества +1720,96450
</t>
        </r>
      </text>
    </comment>
    <comment ref="C53" authorId="0">
      <text>
        <r>
          <rPr>
            <b/>
            <sz val="9"/>
            <color indexed="81"/>
            <rFont val="Tahoma"/>
            <family val="2"/>
            <charset val="204"/>
          </rPr>
          <t xml:space="preserve">Письмо Имущества +201,12937
</t>
        </r>
      </text>
    </comment>
    <comment ref="C58" authorId="0">
      <text>
        <r>
          <rPr>
            <b/>
            <sz val="9"/>
            <color indexed="81"/>
            <rFont val="Tahoma"/>
            <family val="2"/>
            <charset val="204"/>
          </rPr>
          <t>Письмо УЖКХ +87,52463</t>
        </r>
      </text>
    </comment>
    <comment ref="C60" authorId="0">
      <text>
        <r>
          <rPr>
            <b/>
            <sz val="9"/>
            <color indexed="81"/>
            <rFont val="Tahoma"/>
            <family val="2"/>
            <charset val="204"/>
          </rPr>
          <t xml:space="preserve">Письмо Архитектуры +30,000
</t>
        </r>
      </text>
    </comment>
    <comment ref="C65" authorId="0">
      <text>
        <r>
          <rPr>
            <b/>
            <sz val="9"/>
            <color indexed="81"/>
            <rFont val="Tahoma"/>
            <family val="2"/>
            <charset val="204"/>
          </rPr>
          <t xml:space="preserve">под факт +3,56232
</t>
        </r>
      </text>
    </comment>
    <comment ref="C68" authorId="0">
      <text>
        <r>
          <rPr>
            <b/>
            <sz val="9"/>
            <color indexed="81"/>
            <rFont val="Tahoma"/>
            <family val="2"/>
            <charset val="204"/>
          </rPr>
          <t>Письмо Имущество +21,78717</t>
        </r>
      </text>
    </comment>
    <comment ref="C69" authorId="0">
      <text>
        <r>
          <rPr>
            <b/>
            <sz val="9"/>
            <color indexed="81"/>
            <rFont val="Tahoma"/>
            <family val="2"/>
            <charset val="204"/>
          </rPr>
          <t xml:space="preserve">Письмо Архитектуры +4063,32746
</t>
        </r>
      </text>
    </comment>
    <comment ref="C74" authorId="0">
      <text>
        <r>
          <rPr>
            <b/>
            <sz val="9"/>
            <color indexed="81"/>
            <rFont val="Tahoma"/>
            <family val="2"/>
            <charset val="204"/>
          </rPr>
          <t xml:space="preserve">письмо УФ +632,00040
</t>
        </r>
      </text>
    </comment>
    <comment ref="C75" authorId="0">
      <text>
        <r>
          <rPr>
            <b/>
            <sz val="9"/>
            <color indexed="81"/>
            <rFont val="Tahoma"/>
            <family val="2"/>
            <charset val="204"/>
          </rPr>
          <t>письмо Имущества +124,90587</t>
        </r>
      </text>
    </comment>
    <comment ref="C151" authorId="0">
      <text>
        <r>
          <rPr>
            <b/>
            <sz val="9"/>
            <color indexed="81"/>
            <rFont val="Tahoma"/>
            <family val="2"/>
            <charset val="204"/>
          </rPr>
          <t>62,59723</t>
        </r>
      </text>
    </comment>
    <comment ref="D151" authorId="0">
      <text>
        <r>
          <rPr>
            <b/>
            <sz val="9"/>
            <color indexed="81"/>
            <rFont val="Tahoma"/>
            <family val="2"/>
            <charset val="204"/>
          </rPr>
          <t>62,59723</t>
        </r>
      </text>
    </comment>
  </commentList>
</comments>
</file>

<file path=xl/sharedStrings.xml><?xml version="1.0" encoding="utf-8"?>
<sst xmlns="http://schemas.openxmlformats.org/spreadsheetml/2006/main" count="295" uniqueCount="237">
  <si>
    <t>2 02 00000 00 0000 000</t>
  </si>
  <si>
    <t>Безвозмездные поступления от других бюджетов бюджетной системы Российской Федерации</t>
  </si>
  <si>
    <t>ВСЕГО ДОХОДОВ</t>
  </si>
  <si>
    <t>1 00 00000 00 0000 000</t>
  </si>
  <si>
    <t>1 01 00000 00 0000 000</t>
  </si>
  <si>
    <t>НАЛОГИ НА ПРИБЫЛЬ, ДОХОДЫ</t>
  </si>
  <si>
    <t xml:space="preserve">1 01 02000 01 0000 110 </t>
  </si>
  <si>
    <t>Налог на доходы физических лиц</t>
  </si>
  <si>
    <t>1 05 00000 00 0000 000</t>
  </si>
  <si>
    <t>НАЛОГИ НА СОВОКУПНЫЙ ДОХОД</t>
  </si>
  <si>
    <t>1 06 00000 00 0000 000</t>
  </si>
  <si>
    <t>НАЛОГИ НА ИМУЩЕСТВО</t>
  </si>
  <si>
    <t>ДОХОДЫ ОТ ИСПОЛЬЗОВАНИЯ ИМУЩЕСТВА, НАХОДЯЩЕГОСЯ В ГОСУДАРСТВЕННОЙ И МУНИЦИПАЛЬНОЙ СОБСТВЕННОСТИ</t>
  </si>
  <si>
    <t>2 00 00000 00 0000 000</t>
  </si>
  <si>
    <t>БЕЗВОЗМЕЗДНЫЕ ПОСТУПЛЕНИЯ</t>
  </si>
  <si>
    <t>Наименование групп, подгрупп, статей, подстатей, элементов, программ (подпрограмм), кодов экономической классификации доходов</t>
  </si>
  <si>
    <t xml:space="preserve">1 05 03000 01 0000 110 </t>
  </si>
  <si>
    <t xml:space="preserve">Единый сельскохозяйственный налог </t>
  </si>
  <si>
    <t xml:space="preserve">1 11 00000 00 0000 000 </t>
  </si>
  <si>
    <t>1 17 00000 00 0000 000</t>
  </si>
  <si>
    <t xml:space="preserve">ПРОЧИЕ НЕНАЛОГОВЫЕ ДОХОДЫ </t>
  </si>
  <si>
    <t xml:space="preserve">Земельный налог </t>
  </si>
  <si>
    <t>Налог на имущество физических лиц</t>
  </si>
  <si>
    <t>1 06 01000 00 0000 110</t>
  </si>
  <si>
    <t>тыс.руб.</t>
  </si>
  <si>
    <t>1 06 06013 10 0000 110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</si>
  <si>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</si>
  <si>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1 14 00000 00 0000 000</t>
  </si>
  <si>
    <t>ДОХОДЫ ОТ ПРОДАЖИ МАТЕРИАЛЬНЫХ И НЕМАТЕРИАЛЬНЫХ АКТИВОВ</t>
  </si>
  <si>
    <t>1 16 00000 00 0000 000</t>
  </si>
  <si>
    <t>ШТРАФЫ, САНКЦИИ, ВОЗМЕЩЕНИЕ УЩЕРБА</t>
  </si>
  <si>
    <t>1 05 03020 01 0000 110</t>
  </si>
  <si>
    <t>Единый сельскохозяйственный налог (за налоговые периоды, истекшие до 1 января 2011 года)</t>
  </si>
  <si>
    <t xml:space="preserve">1 13 00000 00 0000 000 </t>
  </si>
  <si>
    <t>НАЛОГОВЫЕ И НЕНАЛОГОВЫЕ ДОХОДЫ</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</si>
  <si>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</si>
  <si>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</si>
  <si>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</si>
  <si>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</si>
  <si>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</si>
  <si>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</si>
  <si>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</si>
  <si>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</si>
  <si>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</si>
  <si>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</si>
  <si>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</si>
  <si>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</si>
  <si>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</si>
  <si>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Прочие неналоговые доходы бюджетов городских поселений</t>
  </si>
  <si>
    <t xml:space="preserve">1 06 06000 00 0000 110 </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</si>
  <si>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</si>
  <si>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сдачи в аренду имущества, составляющего казну городских поселений (за исключением земельных участков)</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</si>
  <si>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</si>
  <si>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</si>
  <si>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</si>
  <si>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физических лиц, обладающих земельным участком, расположенным в границах городских поселений</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</si>
  <si>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</si>
  <si>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</si>
  <si>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1 11 07015 13 0000 120</t>
  </si>
  <si>
    <t>Доходы от перечисления части прибыли государтсвенных и муниципальных унитарных предприятий, остающейся после уплаты налогов и обязательных платежей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</si>
  <si>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</si>
  <si>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</si>
  <si>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Код классификации доходов бюджетов</t>
  </si>
  <si>
    <t>Прочие субсидии</t>
  </si>
  <si>
    <t>Прочие субсидии бюджетам городских поселений</t>
  </si>
  <si>
    <t>182 1 01 02010 01 0000 110</t>
  </si>
  <si>
    <t>182 1 01 02020 01 0000 110</t>
  </si>
  <si>
    <t>182 1 01 02030 01 0000 110</t>
  </si>
  <si>
    <t>182 1 01 02040 01 0000 110</t>
  </si>
  <si>
    <t>100 1 03 02230 01 0000 110</t>
  </si>
  <si>
    <t>100 1 03 02240 01 0000 110</t>
  </si>
  <si>
    <t>100 1 03 02250 01 0000 110</t>
  </si>
  <si>
    <t>100 1 03 02260 01 0000 110</t>
  </si>
  <si>
    <t>182 1 05 03010 01 0000 110</t>
  </si>
  <si>
    <t>182 1 06 01030 13 0000 110</t>
  </si>
  <si>
    <t>182 1 06 06033 13 0000 110</t>
  </si>
  <si>
    <t>182 1 06 06043 13 0000 110</t>
  </si>
  <si>
    <t>916 1 11 05013 13 0000 120</t>
  </si>
  <si>
    <t>916 1 11 05025 13 0000 120</t>
  </si>
  <si>
    <t>916 1 11 05075 13 0000 120</t>
  </si>
  <si>
    <t>916 1 11 09045 13 0000 120</t>
  </si>
  <si>
    <t>916 1 14 02053 13 0000 410</t>
  </si>
  <si>
    <t>916 1 14 06013 13 0000 430</t>
  </si>
  <si>
    <t>916 1 14 06313 13 0000 430</t>
  </si>
  <si>
    <t>916 1 14 06025 13 0000 430</t>
  </si>
  <si>
    <t>914 1 17 05050 13 0000 180</t>
  </si>
  <si>
    <t>916 1 17 05050 13 0000 180</t>
  </si>
  <si>
    <t>918 1 17 05050 13 0000 180</t>
  </si>
  <si>
    <t>Субвенции бюджетам бюджетной системы Российской Федерации</t>
  </si>
  <si>
    <t>Субвенции бюджетам городских поселений на предоставление гражданам субсидий на оплату жилого помещения и коммунальных услуг</t>
  </si>
  <si>
    <t>Субвенции бюджетам городских поселений на выполнение передаваемых полномочий субъектов Российской Федерации</t>
  </si>
  <si>
    <t>Субвенция на выполнение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</si>
  <si>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Субвенция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 предусмотренной законом Камчатского края</t>
  </si>
  <si>
    <t>2 02 10000 00 0000 150</t>
  </si>
  <si>
    <t>914 2 02 15001 13 0000 150</t>
  </si>
  <si>
    <t>2 02 29999 00 0000 150</t>
  </si>
  <si>
    <t>914 2 02 29999 13 0000 150</t>
  </si>
  <si>
    <t>2 02 30000 00 0000 150</t>
  </si>
  <si>
    <t>914 2 02 30022 13 0000 150</t>
  </si>
  <si>
    <t>914 2 02 30024 13 0000 150</t>
  </si>
  <si>
    <t>Субсидии бюджетам бюджетной системы Российской Федерации (межбюджетные субсидии)</t>
  </si>
  <si>
    <t xml:space="preserve">2 02 20000 00 0000 150  </t>
  </si>
  <si>
    <t xml:space="preserve">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</si>
  <si>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2 02 20216 00 0000 150  </t>
  </si>
  <si>
    <t xml:space="preserve">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</si>
  <si>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914 2 02 20216 13 0000 150  </t>
  </si>
  <si>
    <t>ГП "Безопасная Камчатка" ПП "Профилактика правонарушений, преступлений и повышение безопасности дорожного движения в Камчатском крае" ОМ "Совершенствование организации безопасного движения транспортных средств и пешеходов"</t>
  </si>
  <si>
    <t xml:space="preserve">Субсидии бюджетам городских поселений на реализацию мероприятий по обеспечению жильем молодых семей   </t>
  </si>
  <si>
    <t xml:space="preserve">Субсидии бюджетам на реализацию мероприятий по обеспечению жильем молодых семей         </t>
  </si>
  <si>
    <t xml:space="preserve">2 02 25497 00 0000 150  </t>
  </si>
  <si>
    <t xml:space="preserve">914 2 02 25497 13 0000 150  </t>
  </si>
  <si>
    <t>ГП "Формирование современной городской среды в Камчатском крае" ПП "Благоустройство территорий муниципальных образований в Камчатском крае" ОМ "Капитальный ремонт и ремонт автомобильных дорог общего пользования населенных пунктов Камчатского края (в том числе элементов улично-дорожной сети, включая тротуары и парковки), дворовых территорий многоквартирных домов и проездов к ним"</t>
  </si>
  <si>
    <t>ГП "Безопасная Камчатка" ПП "Профилактика правонарушений, преступлений и повышение безопасности дорожного движения в Камчатском крае" ОМ "Поддержка граждан и их объединений, участвующих в охране общественного порядка, создание условий для деятельности народных дружин"</t>
  </si>
  <si>
    <t xml:space="preserve">Иные межбюджетные трансферты          </t>
  </si>
  <si>
    <t xml:space="preserve">2 02 40000 00 0000 150  </t>
  </si>
  <si>
    <t xml:space="preserve">Прочие межбюджетные трансферты, передаваемые бюджетам городских поселений   </t>
  </si>
  <si>
    <t xml:space="preserve"> 914 2 02 49999 13 0000 150  </t>
  </si>
  <si>
    <t>Дотации бюджетам бюджетной системы Российской Федерации</t>
  </si>
  <si>
    <t>ГП "Развитие внутреннего и въездного туризма в Камчатском крае" ПП "Создание и развитие туристской инфраструктуры в Камчатском крае" ОМ "Развитие инфраструктуры туристских ресурсов в Камчатском крае"</t>
  </si>
  <si>
    <t>ДОХОДЫ ОТ ОКАЗАНИЯ ПЛАТНЫХ УСЛУГ И КОМПЕНСАЦИИ ЗАТРАТ ГОСУДАРСТВА</t>
  </si>
  <si>
    <t xml:space="preserve">  </t>
  </si>
  <si>
    <t>2 19 00000 13 0000 150</t>
  </si>
  <si>
    <t>Возврат остатков субсидий, субвенций и иных межбюджетных трансфертов, имеющих целевое назначение, прошлых лет из бюджетов городских поселений</t>
  </si>
  <si>
    <t>914 2 19 60010 13 0000 150</t>
  </si>
  <si>
    <t xml:space="preserve">Возврат остатков субсидий, субвенций и иных межбюджетных трансфертов, имеющих целевое назначение, прошлых лет из бюджетов городских поселений </t>
  </si>
  <si>
    <t>Прочие доходы от компенсации затрат бюджетов городских поселений</t>
  </si>
  <si>
    <t>915 1 13 02995 13 0000 130</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</si>
  <si>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</si>
  <si>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</si>
  <si>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914 2 02 20299 13 0000 150</t>
  </si>
  <si>
    <t>ГП "Обеспечение доступным и комфортным жильем жителей Камчатского края". ПП "Региональная адресная программа по переселению граждан из аварийного жилищного фонда". РП "Обеспечение устойчивого сокращения непригодного для проживания жилищного фонда". Расходы за счет средств Фонда содействия реформированию ЖКХ</t>
  </si>
  <si>
    <t xml:space="preserve">2 02 20302 00 0000 150  </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</si>
  <si>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</si>
  <si>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</si>
  <si>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914 2 02 20302 13 0000 150</t>
  </si>
  <si>
    <t>ГП "Обеспечение доступным и комфортным жильем жителей Камчатского края". ПП "Региональная адресная программа по переселению граждан из аварийного жилищного фонда". РП "Обеспечение устойчивого сокращения непригодного для проживания жилищного фонда". Расходы за счет средств краевого бюджета</t>
  </si>
  <si>
    <t>915 1 13 02065 13 0000 130</t>
  </si>
  <si>
    <t>Доходы, поступающие в порядке возмещения расходов, понесенных в связи с эксплуатацией имущества городских поселений</t>
  </si>
  <si>
    <t>2 07 00000 00 0000 000</t>
  </si>
  <si>
    <t>Прочие безвозмездные поступления</t>
  </si>
  <si>
    <t>Прочие безвозмездные поступления в бюджеты городских поселений</t>
  </si>
  <si>
    <t>914 2 07 05030 13 0000 150</t>
  </si>
  <si>
    <t>2 07 05000 13 0000 150</t>
  </si>
  <si>
    <t>ГП  "Обеспечение доступным и комфортным жильем жителей Камчатского края". ПП "Стимулирование развития жилищного строительства". РП "Жилье"</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</si>
  <si>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ремонт ветхих и аварийных сетей"</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</si>
  <si>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направленных на приобретение, установку резервных источников электроснабжения на объектах тепло-, водоснабжения и водоотведения"</t>
  </si>
  <si>
    <t>ГП "Развитие транспортной системы в Камчатском крае". ПП "Развитие дорожного хозяйства". ОМ "Содержание автомобильных дорог общего пользования местного значения"</t>
  </si>
  <si>
    <t>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бесхозяйственных отходов, в том числе твердых коммунальных отходов, и ликвидация последствий такого вреда"</t>
  </si>
  <si>
    <t>ГП "Обращение с отходами производства и потребления в Камчатском крае". ПП "Развитие комплексной системы обращения с твердыми коммунальными отходами на территории Камчатского края". ОМ "Создание доступной системы накопления (раздельного накопления) отходов, в том числе твердых коммунальных отходов"</t>
  </si>
  <si>
    <t>ИМТ на софинансирование выполнения расходных обязательств поселения</t>
  </si>
  <si>
    <t>ИМТ на софинансирование расходов по оплате коммунальных услуг муниципальных учреждений</t>
  </si>
  <si>
    <t>Годовой объем</t>
  </si>
  <si>
    <t xml:space="preserve">2 02 20299 00 0000 150  </t>
  </si>
  <si>
    <t>920 1 16 07090 13 0000 140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</si>
  <si>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</si>
  <si>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</si>
  <si>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913 1 13 02995 13 0000 130</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</si>
  <si>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федерального бюджета</t>
  </si>
  <si>
    <t>ГП "Обеспечение доступным и комфортным жильем жителей Камчатского края". ПП "Обеспечение жильем молодых семей". ОМ "Предоставление молодым семьям социальных выплат на приобретение жилого помещения или строительство индивидуального жилого дома". Расходы за счет средств краевого бюджета</t>
  </si>
  <si>
    <t>918 1 16 07090 13 0000 140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</si>
  <si>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городских поселений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</si>
  <si>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182 1 16 10123 01 0131 140</t>
  </si>
  <si>
    <t>415 1 16 10123 01 0131 140</t>
  </si>
  <si>
    <t>913 1 16 10123 01 0131 140</t>
  </si>
  <si>
    <t>915 1 16 10123 01 0131 140</t>
  </si>
  <si>
    <t>918 1 16 10123 01 0131 140</t>
  </si>
  <si>
    <t>920 1 16 10123 01 0131 140</t>
  </si>
  <si>
    <t>Дотации бюджетам городских поселений на выравнивание бюджетной обеспеченности</t>
  </si>
  <si>
    <t>914 2 02 15002 13 0000 150</t>
  </si>
  <si>
    <t>Дотации бюджетам городских поселений на поддержку мер по обеспечению сбалансированности бюджетов</t>
  </si>
  <si>
    <t xml:space="preserve">Межбюджетные трансферты, передаваемые бюджетам городских поселений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</si>
  <si>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 xml:space="preserve">ИМТ на создание комфортной городской среды в малых городах и исторических поселениях - победителях Всероссийского конкурса. Расходы за счет средств ФБ      </t>
  </si>
  <si>
    <t xml:space="preserve">914 2 02 45424 13 0000 150  </t>
  </si>
  <si>
    <t>914 2 02 45505 13 0000 150</t>
  </si>
  <si>
    <t>ИМТ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округа(Капитальный ремонт автомобильных дорог)</t>
  </si>
  <si>
    <t>ИМТ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округа(Благ-во парк Сказка)</t>
  </si>
  <si>
    <t>ИМТ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округа(Уличное освещение)</t>
  </si>
  <si>
    <t>914 20 2 45505 13 0000 150</t>
  </si>
  <si>
    <t>ИМТ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округа(Дороги многодетные и ИЖС)</t>
  </si>
  <si>
    <t>ИМТ на софинансирование мероприятий, реализуемых в рамках государственных программ Камчатского края (ремонт улично-дорожной сети ЕГП, обеспечение инфраструктуры земельных участков для многодетных семей и под строительство ИЖС, благоустройство парка "Сказка", ремонт и устройство уличных сетей наружного освещения)</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</si>
  <si>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</si>
  <si>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915 1 16 11064 01 0000 140</t>
  </si>
  <si>
    <t>915 1 16 07010 13 0000 140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</si>
  <si>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</si>
  <si>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Исполнено</t>
  </si>
  <si>
    <t>% исполнения</t>
  </si>
  <si>
    <t>916 1 16 07090 13 0000 140</t>
  </si>
  <si>
    <t>916 1 11 05314 13 0000 120</t>
  </si>
  <si>
    <t>914 1 17 01050 13 0000 180</t>
  </si>
  <si>
    <t>Приложение 1</t>
  </si>
  <si>
    <t>Доходы бюджета Елизовского городского поселения на 2021 год</t>
  </si>
  <si>
    <t>182 1 01 02080 01 0000 110</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</si>
  <si>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t>
  </si>
  <si>
    <t>182 1 09 04000 00 0000 110</t>
  </si>
  <si>
    <t>182 1 09 04050 00 0000 110</t>
  </si>
  <si>
    <t>182 1 09 04053 13 0000 110</t>
  </si>
  <si>
    <t xml:space="preserve">Земельный налог (по обязательствам, возникшим до 1 января 2006 года)          </t>
  </si>
  <si>
    <t xml:space="preserve">Земельный налог (по обязательствам, возникшим до 1 января 2006 года), мобилизуемый на территориях городских поселений    </t>
  </si>
  <si>
    <t xml:space="preserve">ЗАДОЛЖЕННОСТЬ И ПЕРЕРАСЧЕТЫ ПО ОТМЕНЕННЫМ НАЛОГАМ, СБОРАМ И ИНЫМ ОБЯЗАТЕЛЬНЫМ ПЛАТЕЖАМ            </t>
  </si>
  <si>
    <t>914 1 13 02995 13 0000 130</t>
  </si>
  <si>
    <t>916 1 13 02995 13 0000 130</t>
  </si>
  <si>
    <t>913 1 16 01194 01 0000 140</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</si>
  <si>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t>
  </si>
  <si>
    <t>918 1 16 07010 13 0000 140</t>
  </si>
  <si>
    <t>920 1 16 07010 13 0000 140</t>
  </si>
  <si>
    <t>ГП "Развитие транспортной системы в Камчатском крае". ПП "Развитие дорожного хозяйства". ОМ "Ремонт автомобильных дорог общего пользования местного значения"</t>
  </si>
  <si>
    <t>914 2 02 25516 13 0000 150</t>
  </si>
  <si>
    <t>2 02 25516 00 0000 150</t>
  </si>
  <si>
    <t>Субсидии бюджетам на реализацию мероприятий по укреплению единства российской нации и этнокультурному развитию народов России</t>
  </si>
  <si>
    <t>Субсидии бюджетам городских поселений на реализацию мероприятий по укреплению единства российской нации и этнокультурному развитию народов России</t>
  </si>
  <si>
    <t>ГП "Реализация государственной национальной политики и укрепление гражданского единства в Камчатском крае". ПП "Патриотическое воспитание гражданРФ в Камчатском крае". ОМ "Обустройство и восстановление воинских захоронений".Расходы за счет средств краевого бюджета</t>
  </si>
  <si>
    <t>ГП "Реализация государственной национальной политики и укрепление гражданского единства в Камчатском крае". ПП "Патриотическое воспитание гражданРФ в Камчатском крае". ОМ "Обустройство и восстановление воинских захоронений".Расходы за счет средств федерального бюджета</t>
  </si>
  <si>
    <t>2 02 25513 00 0000 150</t>
  </si>
  <si>
    <t>914 2 02 25513 13 0000 150</t>
  </si>
  <si>
    <t xml:space="preserve">Субсидии бюджетам на реализацию программ формирования современной городской среды          </t>
  </si>
  <si>
    <t xml:space="preserve">Субсидии бюджетам городских поселений на реализацию программ формирования современной городской среды    </t>
  </si>
  <si>
    <t xml:space="preserve"> Региональный проект "Формирование комфортной городской среды". Средства ФБ.      </t>
  </si>
  <si>
    <t xml:space="preserve">Региональный проект "Формирование комфортной городской среды". Средства КБ.      </t>
  </si>
  <si>
    <t>ГП  "Обращение с отходами производства и потребления в Камчатском крае". ПП "Ликвидация мест стихийного несанкционированного размещения отходов производства и потребления". ОМ "Выявление случаев причинения вреда окружающей среде при размещении шин,покрышек, камер автомобильных и ликвидация последствий такого вреда"</t>
  </si>
  <si>
    <t>ГП "Энергоэффективность, развитие энергетики и коммунального хозяйства, обеспечение жителей населенных пунктов Камчатского края коммунальными услугами". ПП "Энергосбережение и повышение энергетической эффективности в Камчатском крае". ОМ "Проведение мероприятий в рамках заключенных концессионных соглашений"</t>
  </si>
  <si>
    <t>ГП "Обеспечение доступным и комфортным жильем жителей Камчатского края". ПП "Переселение граждан из аварийных жилых домов и непригодных для проживания жилых помещений" ОМ "Переселение граждан из аварийных жилых домов и непригодных для проживания жилых помещений в соответствии с
жилищным законодательством"</t>
  </si>
  <si>
    <t>ИМТ на стимулирование достижений наилучших показателей деятельности</t>
  </si>
  <si>
    <t>ИМТ на переданные полномочия</t>
  </si>
  <si>
    <t xml:space="preserve">ИМТ на реализацию муниципальных программ Елизовского городского поселения, в том числе "Доступная среда для инвалидов в Елизовском городском поселении"      </t>
  </si>
  <si>
    <t>ИМТ на реализацию мероприятий в рамках МП"Защита населения, территории от чрезвычайных ситуаций, обеспечение пожарной безопасности, развитие гражданской обороны на территории ЕГП"</t>
  </si>
  <si>
    <t xml:space="preserve">ИМТ на ремонтные работы по восстановлению здания Бани г. Елизово      </t>
  </si>
  <si>
    <t xml:space="preserve">ИМТ на погашение задолженности перед ООО УК "Русский дом" за жилищно-коммунальные услуги, в т.ч. пени, в связи с безвозмездной передачей из собственности Камчатского края в муниципальную собственность Елизовского городского поселения жилые помещения (переселение граждан и социальный найм)      </t>
  </si>
  <si>
    <t xml:space="preserve">ИМТ на переданные полномочия по приватизации      </t>
  </si>
  <si>
    <t xml:space="preserve">ИМТ на реализацию мероприятий по благоустройству социально-значимых объектов в городе Елизово      </t>
  </si>
  <si>
    <t xml:space="preserve">Субвенции бюджетам на проведение Всероссийской переписи населения 2020 года          </t>
  </si>
  <si>
    <t xml:space="preserve">Субвенции бюджетам городских поселений на проведение Всероссийской переписи населения 2020 года    </t>
  </si>
  <si>
    <t>914 2 02 35469 00 0000 150</t>
  </si>
  <si>
    <t>914 2 02 35469 13 0000 150</t>
  </si>
  <si>
    <t>913 1 16 01157 01  0000 140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</si>
  <si>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</si>
  <si>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907 1 16 01194 01 0000 140</t>
  </si>
  <si>
    <t xml:space="preserve">
к  муниципальному нормативному правовому акту
«Об исполнении бюджета Елизовского городского поселения за 2021 год», принятому Решением Собрания депутатов Елизовского городского поселения №160 от 30 июня 2022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</si>
</sst>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25" x14ac:knownFonts="1">
    <font>
      <sz val="10"/>
      <name val="Arial Cyr"/>
      <charset val="204"/>
    </font>
    <font>
      <sz val="10"/>
      <name val="Arial Cyr"/>
      <charset val="204"/>
    </font>
    <font>
      <b/>
      <sz val="14"/>
      <name val="Times New Roman"/>
      <family val="1"/>
      <charset val="204"/>
    </font>
    <font>
      <sz val="8"/>
      <name val="Arial Cyr"/>
      <family val="2"/>
      <charset val="204"/>
    </font>
    <font>
      <b/>
      <sz val="10"/>
      <name val="Arial Cyr"/>
      <family val="2"/>
      <charset val="204"/>
    </font>
    <font>
      <sz val="11"/>
      <name val="Arial Cyr"/>
      <family val="2"/>
      <charset val="204"/>
    </font>
    <font>
      <b/>
      <sz val="11"/>
      <name val="Times New Roman"/>
      <family val="1"/>
      <charset val="204"/>
    </font>
    <font>
      <sz val="10"/>
      <name val="Arial Cyr"/>
      <family val="2"/>
      <charset val="204"/>
    </font>
    <font>
      <sz val="10"/>
      <name val="Arial"/>
      <family val="2"/>
      <charset val="204"/>
    </font>
    <font>
      <u/>
      <sz val="12"/>
      <name val="Arial Cyr"/>
      <family val="2"/>
      <charset val="204"/>
    </font>
    <font>
      <sz val="10"/>
      <name val="Arial Cyr"/>
      <family val="2"/>
      <charset val="204"/>
    </font>
    <font>
      <sz val="10"/>
      <name val="Arial Cyr"/>
      <charset val="204"/>
    </font>
    <font>
      <sz val="12"/>
      <name val="Times New Roman"/>
      <family val="1"/>
      <charset val="204"/>
    </font>
    <font>
      <b/>
      <sz val="12"/>
      <name val="Times New Roman"/>
      <family val="1"/>
      <charset val="204"/>
    </font>
    <font>
      <sz val="12"/>
      <name val="Arial Cyr"/>
      <family val="2"/>
      <charset val="204"/>
    </font>
    <font>
      <b/>
      <sz val="11"/>
      <name val="Arial Cyr"/>
      <family val="2"/>
      <charset val="204"/>
    </font>
    <font>
      <b/>
      <sz val="10"/>
      <name val="Times New Roman"/>
      <family val="1"/>
      <charset val="204"/>
    </font>
    <font>
      <sz val="11"/>
      <name val="Times New Roman"/>
      <family val="1"/>
      <charset val="204"/>
    </font>
    <font>
      <i/>
      <sz val="12"/>
      <name val="Times New Roman"/>
      <family val="1"/>
      <charset val="204"/>
    </font>
    <font>
      <sz val="11"/>
      <color rgb="FF000000"/>
      <name val="Calibri"/>
      <family val="2"/>
      <scheme val="minor"/>
    </font>
    <font>
      <i/>
      <sz val="11"/>
      <name val="Times New Roman"/>
      <family val="1"/>
      <charset val="204"/>
    </font>
    <font>
      <sz val="8"/>
      <name val="Arial"/>
      <family val="2"/>
    </font>
    <font>
      <i/>
      <sz val="12"/>
      <color indexed="8"/>
      <name val="Times New Roman"/>
      <family val="1"/>
      <charset val="204"/>
    </font>
    <font>
      <b/>
      <sz val="9"/>
      <color indexed="81"/>
      <name val="Tahoma"/>
      <family val="2"/>
      <charset val="204"/>
    </font>
    <font>
      <sz val="10"/>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9" fillId="0" borderId="0"/>
    <xf numFmtId="0" fontId="21" fillId="0" borderId="0"/>
  </cellStyleXfs>
  <cellXfs count="84">
    <xf numFmtId="0" fontId="0" fillId="0" borderId="0" xfId="0"/>
    <xf numFmtId="0" fontId="4" fillId="0" borderId="0" xfId="0" applyFont="1" applyFill="1"/>
    <xf numFmtId="0" fontId="1" fillId="0" borderId="0" xfId="0" applyFont="1" applyFill="1" applyAlignment="1">
      <alignment vertical="center"/>
    </xf>
    <xf numFmtId="0" fontId="5" fillId="0" borderId="0" xfId="0" applyFont="1" applyFill="1"/>
    <xf numFmtId="0" fontId="7" fillId="0" borderId="0" xfId="0" applyFont="1" applyFill="1"/>
    <xf numFmtId="0" fontId="6" fillId="0" borderId="0" xfId="0" applyFont="1" applyFill="1" applyAlignment="1">
      <alignment horizontal="center"/>
    </xf>
    <xf numFmtId="0" fontId="11" fillId="0" borderId="0" xfId="0" applyFont="1" applyFill="1"/>
    <xf numFmtId="0" fontId="10" fillId="0" borderId="0" xfId="0" applyFont="1" applyFill="1"/>
    <xf numFmtId="0" fontId="7" fillId="0" borderId="0" xfId="0" applyFont="1" applyFill="1" applyAlignment="1">
      <alignmen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justify" vertical="center" wrapText="1"/>
    </xf>
    <xf numFmtId="0" fontId="15" fillId="0" borderId="0" xfId="0" applyFont="1" applyFill="1"/>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165" fontId="12" fillId="0" borderId="1" xfId="0" applyNumberFormat="1" applyFont="1" applyFill="1" applyBorder="1" applyAlignment="1">
      <alignment horizontal="justify" vertical="center" wrapText="1"/>
    </xf>
    <xf numFmtId="0" fontId="12" fillId="0" borderId="1" xfId="0" applyFont="1" applyFill="1" applyBorder="1" applyAlignment="1">
      <alignment horizontal="justify" vertical="top" wrapText="1"/>
    </xf>
    <xf numFmtId="0" fontId="13" fillId="0" borderId="1" xfId="0" applyFont="1" applyFill="1" applyBorder="1" applyAlignment="1">
      <alignment horizontal="center" vertical="center"/>
    </xf>
    <xf numFmtId="0" fontId="16" fillId="0" borderId="0" xfId="0" applyFont="1" applyFill="1" applyAlignment="1"/>
    <xf numFmtId="0" fontId="14" fillId="0" borderId="0" xfId="0" applyFont="1" applyFill="1" applyBorder="1" applyAlignment="1">
      <alignment vertical="center"/>
    </xf>
    <xf numFmtId="0" fontId="14" fillId="0" borderId="0" xfId="0" applyFont="1" applyFill="1" applyBorder="1"/>
    <xf numFmtId="0" fontId="13" fillId="0" borderId="2" xfId="0" applyFont="1" applyFill="1" applyBorder="1" applyAlignment="1">
      <alignment horizontal="center" vertical="center" wrapText="1"/>
    </xf>
    <xf numFmtId="0" fontId="18" fillId="0" borderId="1" xfId="0" applyFont="1" applyFill="1" applyBorder="1" applyAlignment="1">
      <alignment horizontal="justify" vertical="center" wrapText="1"/>
    </xf>
    <xf numFmtId="0" fontId="12" fillId="0" borderId="1" xfId="0" applyFont="1" applyFill="1" applyBorder="1" applyAlignment="1">
      <alignment horizontal="left" vertical="center" wrapText="1"/>
    </xf>
    <xf numFmtId="0" fontId="13" fillId="0" borderId="3" xfId="0" applyFont="1" applyFill="1" applyBorder="1" applyAlignment="1">
      <alignment horizontal="center" vertical="center" wrapText="1"/>
    </xf>
    <xf numFmtId="49" fontId="0" fillId="0" borderId="0" xfId="0" applyNumberFormat="1" applyFill="1"/>
    <xf numFmtId="2" fontId="6" fillId="0" borderId="0" xfId="0" applyNumberFormat="1" applyFont="1" applyFill="1" applyAlignment="1">
      <alignment horizontal="center"/>
    </xf>
    <xf numFmtId="164" fontId="7" fillId="0" borderId="0" xfId="0" applyNumberFormat="1" applyFont="1" applyFill="1"/>
    <xf numFmtId="164" fontId="4" fillId="0" borderId="0" xfId="0" applyNumberFormat="1" applyFont="1" applyFill="1"/>
    <xf numFmtId="164" fontId="0" fillId="0" borderId="0" xfId="0" applyNumberFormat="1" applyFont="1" applyFill="1"/>
    <xf numFmtId="164" fontId="10" fillId="0" borderId="0" xfId="0" applyNumberFormat="1" applyFont="1" applyFill="1"/>
    <xf numFmtId="164" fontId="11" fillId="0" borderId="0" xfId="0" applyNumberFormat="1" applyFont="1" applyFill="1"/>
    <xf numFmtId="0" fontId="6" fillId="0" borderId="0" xfId="0" applyFont="1" applyFill="1" applyAlignment="1">
      <alignment horizontal="left" wrapText="1"/>
    </xf>
    <xf numFmtId="0" fontId="1" fillId="0" borderId="0" xfId="0" applyFont="1" applyFill="1"/>
    <xf numFmtId="0" fontId="20" fillId="0" borderId="1" xfId="0" applyFont="1" applyFill="1" applyBorder="1" applyAlignment="1">
      <alignment horizontal="center" vertical="center" wrapText="1"/>
    </xf>
    <xf numFmtId="0" fontId="20" fillId="0" borderId="1" xfId="0" applyFont="1" applyFill="1" applyBorder="1" applyAlignment="1">
      <alignment horizontal="justify" vertical="center" wrapText="1"/>
    </xf>
    <xf numFmtId="49" fontId="13"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1" fillId="0" borderId="0" xfId="0" applyFont="1" applyFill="1" applyBorder="1"/>
    <xf numFmtId="49" fontId="12" fillId="0" borderId="4"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0" fontId="17" fillId="0" borderId="1"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11" fillId="0" borderId="0" xfId="0" applyFont="1" applyFill="1" applyAlignment="1">
      <alignment horizontal="left"/>
    </xf>
    <xf numFmtId="0" fontId="18" fillId="0" borderId="1" xfId="0" applyFont="1" applyFill="1" applyBorder="1" applyAlignment="1">
      <alignment horizontal="center" vertical="center" wrapText="1"/>
    </xf>
    <xf numFmtId="0" fontId="13" fillId="0" borderId="1" xfId="2" applyNumberFormat="1" applyFont="1" applyFill="1" applyBorder="1" applyAlignment="1">
      <alignment wrapText="1"/>
    </xf>
    <xf numFmtId="0" fontId="13" fillId="0" borderId="4" xfId="2" applyNumberFormat="1" applyFont="1" applyFill="1" applyBorder="1" applyAlignment="1">
      <alignment vertical="center" wrapText="1"/>
    </xf>
    <xf numFmtId="49" fontId="18" fillId="0" borderId="4" xfId="0" applyNumberFormat="1" applyFont="1" applyFill="1" applyBorder="1" applyAlignment="1">
      <alignment horizontal="center" vertical="center" wrapText="1"/>
    </xf>
    <xf numFmtId="0" fontId="18" fillId="0" borderId="1" xfId="0" applyNumberFormat="1" applyFont="1" applyFill="1" applyBorder="1" applyAlignment="1">
      <alignment horizontal="justify" vertical="center" wrapText="1"/>
    </xf>
    <xf numFmtId="0" fontId="12" fillId="0" borderId="1" xfId="0" applyNumberFormat="1" applyFont="1" applyFill="1" applyBorder="1" applyAlignment="1">
      <alignment horizontal="justify" vertical="center" wrapText="1"/>
    </xf>
    <xf numFmtId="49" fontId="17" fillId="0" borderId="1"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2" fillId="0" borderId="1" xfId="0" applyNumberFormat="1" applyFont="1" applyFill="1" applyBorder="1" applyAlignment="1">
      <alignment vertical="center" wrapText="1"/>
    </xf>
    <xf numFmtId="4" fontId="22" fillId="0" borderId="1" xfId="0" applyNumberFormat="1" applyFont="1" applyFill="1" applyBorder="1" applyAlignment="1">
      <alignment vertical="center" wrapText="1"/>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164" fontId="18" fillId="0" borderId="1" xfId="0" applyNumberFormat="1" applyFont="1" applyFill="1" applyBorder="1" applyAlignment="1">
      <alignment horizontal="center" vertical="center"/>
    </xf>
    <xf numFmtId="164" fontId="22" fillId="0" borderId="1" xfId="0" applyNumberFormat="1" applyFont="1" applyFill="1" applyBorder="1" applyAlignment="1">
      <alignment horizontal="center" vertical="center" wrapText="1"/>
    </xf>
    <xf numFmtId="0" fontId="9" fillId="0" borderId="0" xfId="0" applyFont="1" applyFill="1" applyAlignment="1">
      <alignment horizontal="right"/>
    </xf>
    <xf numFmtId="164" fontId="13" fillId="0" borderId="1" xfId="0" applyNumberFormat="1" applyFont="1" applyFill="1" applyBorder="1" applyAlignment="1">
      <alignment horizontal="center" vertical="center"/>
    </xf>
    <xf numFmtId="164" fontId="12" fillId="0" borderId="2" xfId="0" applyNumberFormat="1" applyFont="1" applyFill="1" applyBorder="1" applyAlignment="1">
      <alignment horizontal="center" vertical="center"/>
    </xf>
    <xf numFmtId="164" fontId="13" fillId="0" borderId="4" xfId="2" applyNumberFormat="1" applyFont="1" applyFill="1" applyBorder="1" applyAlignment="1">
      <alignment horizontal="center" vertical="center" wrapText="1"/>
    </xf>
    <xf numFmtId="164" fontId="13" fillId="0" borderId="1" xfId="2"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xf>
    <xf numFmtId="164" fontId="13" fillId="0" borderId="1" xfId="0" applyNumberFormat="1" applyFont="1" applyFill="1" applyBorder="1" applyAlignment="1">
      <alignment horizontal="center" vertical="center" wrapText="1"/>
    </xf>
    <xf numFmtId="164" fontId="18" fillId="0" borderId="1" xfId="0" applyNumberFormat="1" applyFont="1" applyFill="1" applyBorder="1" applyAlignment="1">
      <alignment horizontal="center" vertical="center" wrapText="1"/>
    </xf>
    <xf numFmtId="2" fontId="13" fillId="0" borderId="1"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13" fillId="0" borderId="1" xfId="0" applyNumberFormat="1" applyFont="1" applyFill="1" applyBorder="1" applyAlignment="1">
      <alignment horizontal="justify" vertical="center" wrapText="1"/>
    </xf>
    <xf numFmtId="0" fontId="18" fillId="0" borderId="1" xfId="0" applyNumberFormat="1"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2" fontId="18" fillId="0" borderId="1" xfId="0" applyNumberFormat="1" applyFont="1" applyFill="1" applyBorder="1" applyAlignment="1">
      <alignment horizontal="center" vertical="center"/>
    </xf>
    <xf numFmtId="0" fontId="12" fillId="0" borderId="0" xfId="0" applyFont="1" applyFill="1" applyAlignment="1">
      <alignment horizontal="right"/>
    </xf>
    <xf numFmtId="0" fontId="13" fillId="0" borderId="0" xfId="2" applyNumberFormat="1" applyFont="1" applyFill="1" applyBorder="1" applyAlignment="1">
      <alignment wrapText="1"/>
    </xf>
    <xf numFmtId="164" fontId="13" fillId="0" borderId="0" xfId="0" applyNumberFormat="1" applyFont="1" applyFill="1" applyBorder="1" applyAlignment="1">
      <alignment vertical="center"/>
    </xf>
    <xf numFmtId="0" fontId="8" fillId="0" borderId="0" xfId="0" applyFont="1" applyFill="1"/>
    <xf numFmtId="164" fontId="8" fillId="0" borderId="0" xfId="0" applyNumberFormat="1" applyFont="1" applyFill="1"/>
    <xf numFmtId="0" fontId="24" fillId="0" borderId="0" xfId="0" applyFont="1" applyFill="1" applyAlignment="1">
      <alignment horizontal="center" wrapText="1"/>
    </xf>
    <xf numFmtId="0" fontId="24" fillId="0" borderId="0" xfId="0" applyFont="1" applyFill="1" applyAlignment="1">
      <alignment horizontal="center"/>
    </xf>
    <xf numFmtId="49" fontId="2" fillId="0" borderId="0" xfId="0" applyNumberFormat="1" applyFont="1" applyFill="1" applyAlignment="1">
      <alignment horizontal="center" wrapText="1"/>
    </xf>
  </cellXfs>
  <cellStyles count="3">
    <cellStyle name="Normal" xfId="1"/>
    <cellStyle name="Обычный" xfId="0" builtinId="0"/>
    <cellStyle name="Обычный_Приложение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2209800</xdr:colOff>
      <xdr:row>0</xdr:row>
      <xdr:rowOff>0</xdr:rowOff>
    </xdr:from>
    <xdr:to>
      <xdr:col>2</xdr:col>
      <xdr:colOff>895350</xdr:colOff>
      <xdr:row>0</xdr:row>
      <xdr:rowOff>0</xdr:rowOff>
    </xdr:to>
    <xdr:sp macro="" textlink="">
      <xdr:nvSpPr>
        <xdr:cNvPr id="4859" name="Text Box 1">
          <a:extLst>
            <a:ext uri="{FF2B5EF4-FFF2-40B4-BE49-F238E27FC236}">
              <a16:creationId xmlns="" xmlns:a16="http://schemas.microsoft.com/office/drawing/2014/main" id="{00000000-0008-0000-0000-0000FB120000}"/>
            </a:ext>
          </a:extLst>
        </xdr:cNvPr>
        <xdr:cNvSpPr txBox="1">
          <a:spLocks noChangeArrowheads="1"/>
        </xdr:cNvSpPr>
      </xdr:nvSpPr>
      <xdr:spPr bwMode="auto">
        <a:xfrm>
          <a:off x="4076700" y="0"/>
          <a:ext cx="6057900" cy="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59"/>
  <sheetViews>
    <sheetView tabSelected="1" zoomScaleNormal="100" zoomScaleSheetLayoutView="100" workbookViewId="0">
      <selection activeCell="C2" sqref="C2:E4"/>
    </sheetView>
  </sheetViews>
  <sheetFormatPr defaultColWidth="8.85546875" defaultRowHeight="12.75" x14ac:dyDescent="0.2"/>
  <cols>
    <col min="1" max="1" width="28" style="8" customWidth="1"/>
    <col min="2" max="2" width="62.28515625" style="4" customWidth="1"/>
    <col min="3" max="3" width="22.28515625" style="79" customWidth="1"/>
    <col min="4" max="4" width="19" style="6" customWidth="1"/>
    <col min="5" max="5" width="11.7109375" style="6" customWidth="1"/>
    <col min="6" max="7" width="8.85546875" style="6" customWidth="1"/>
    <col min="8" max="8" width="129.85546875" style="6" customWidth="1"/>
    <col min="9" max="16384" width="8.85546875" style="6"/>
  </cols>
  <sheetData>
    <row r="1" spans="1:8" ht="15" customHeight="1" x14ac:dyDescent="0.2">
      <c r="A1" s="2"/>
      <c r="B1" s="61"/>
      <c r="C1" s="82" t="s">
        <v>189</v>
      </c>
      <c r="D1" s="82"/>
      <c r="E1" s="82"/>
    </row>
    <row r="2" spans="1:8" ht="7.5" customHeight="1" x14ac:dyDescent="0.2">
      <c r="A2" s="2"/>
      <c r="B2" s="61"/>
      <c r="C2" s="81" t="s">
        <v>236</v>
      </c>
      <c r="D2" s="82"/>
      <c r="E2" s="82"/>
    </row>
    <row r="3" spans="1:8" ht="26.25" customHeight="1" x14ac:dyDescent="0.2">
      <c r="C3" s="82"/>
      <c r="D3" s="82"/>
      <c r="E3" s="82"/>
    </row>
    <row r="4" spans="1:8" ht="35.25" customHeight="1" x14ac:dyDescent="0.2">
      <c r="C4" s="82"/>
      <c r="D4" s="82"/>
      <c r="E4" s="82"/>
    </row>
    <row r="5" spans="1:8" ht="23.25" customHeight="1" x14ac:dyDescent="0.3">
      <c r="A5" s="83" t="s">
        <v>190</v>
      </c>
      <c r="B5" s="83"/>
      <c r="C5" s="83"/>
      <c r="D5" s="83"/>
      <c r="E5" s="83"/>
    </row>
    <row r="6" spans="1:8" ht="15.75" x14ac:dyDescent="0.25">
      <c r="C6" s="76"/>
      <c r="E6" s="76" t="s">
        <v>24</v>
      </c>
    </row>
    <row r="7" spans="1:8" s="13" customFormat="1" ht="61.5" customHeight="1" x14ac:dyDescent="0.25">
      <c r="A7" s="25" t="s">
        <v>62</v>
      </c>
      <c r="B7" s="22" t="s">
        <v>15</v>
      </c>
      <c r="C7" s="22" t="s">
        <v>151</v>
      </c>
      <c r="D7" s="9" t="s">
        <v>184</v>
      </c>
      <c r="E7" s="9" t="s">
        <v>185</v>
      </c>
    </row>
    <row r="8" spans="1:8" s="1" customFormat="1" ht="15.75" x14ac:dyDescent="0.2">
      <c r="A8" s="9" t="s">
        <v>3</v>
      </c>
      <c r="B8" s="14" t="s">
        <v>34</v>
      </c>
      <c r="C8" s="62">
        <f>C9+C16+C22+C26+C36+C72+C49+C54+C43+C33</f>
        <v>411211.19507000002</v>
      </c>
      <c r="D8" s="62">
        <f>D9+D16+D22+D26+D36+D72+D49+D54+D43+D33</f>
        <v>405401.91198999999</v>
      </c>
      <c r="E8" s="69">
        <f t="shared" ref="E8:E10" si="0">D8/C8*100</f>
        <v>98.587275067010012</v>
      </c>
    </row>
    <row r="9" spans="1:8" s="1" customFormat="1" ht="15.75" x14ac:dyDescent="0.2">
      <c r="A9" s="9" t="s">
        <v>4</v>
      </c>
      <c r="B9" s="10" t="s">
        <v>5</v>
      </c>
      <c r="C9" s="62">
        <f>C10</f>
        <v>242668.06868</v>
      </c>
      <c r="D9" s="62">
        <f>D10</f>
        <v>235774.97351000004</v>
      </c>
      <c r="E9" s="69">
        <f t="shared" si="0"/>
        <v>97.15945521489698</v>
      </c>
    </row>
    <row r="10" spans="1:8" s="1" customFormat="1" ht="15.75" x14ac:dyDescent="0.2">
      <c r="A10" s="9" t="s">
        <v>6</v>
      </c>
      <c r="B10" s="10" t="s">
        <v>7</v>
      </c>
      <c r="C10" s="62">
        <f>SUM(C11:C15)</f>
        <v>242668.06868</v>
      </c>
      <c r="D10" s="62">
        <f>SUM(D11:D15)</f>
        <v>235774.97351000004</v>
      </c>
      <c r="E10" s="69">
        <f t="shared" si="0"/>
        <v>97.15945521489698</v>
      </c>
    </row>
    <row r="11" spans="1:8" s="4" customFormat="1" ht="47.25" customHeight="1" x14ac:dyDescent="0.2">
      <c r="A11" s="11" t="s">
        <v>65</v>
      </c>
      <c r="B11" s="12" t="s">
        <v>52</v>
      </c>
      <c r="C11" s="58">
        <v>218451</v>
      </c>
      <c r="D11" s="57">
        <v>211232.25151</v>
      </c>
      <c r="E11" s="70">
        <f>D11/C11*100</f>
        <v>96.695483888835483</v>
      </c>
      <c r="H11" s="28"/>
    </row>
    <row r="12" spans="1:8" s="4" customFormat="1" ht="63" customHeight="1" x14ac:dyDescent="0.2">
      <c r="A12" s="11" t="s">
        <v>66</v>
      </c>
      <c r="B12" s="12" t="s">
        <v>53</v>
      </c>
      <c r="C12" s="58">
        <v>382</v>
      </c>
      <c r="D12" s="57">
        <v>335.35935000000001</v>
      </c>
      <c r="E12" s="70">
        <f t="shared" ref="E12:E84" si="1">D12/C12*100</f>
        <v>87.790405759162297</v>
      </c>
      <c r="H12" s="28"/>
    </row>
    <row r="13" spans="1:8" s="4" customFormat="1" ht="31.5" customHeight="1" x14ac:dyDescent="0.2">
      <c r="A13" s="11" t="s">
        <v>67</v>
      </c>
      <c r="B13" s="12" t="s">
        <v>54</v>
      </c>
      <c r="C13" s="58">
        <v>1397</v>
      </c>
      <c r="D13" s="57">
        <v>1060.3710799999999</v>
      </c>
      <c r="E13" s="70">
        <f t="shared" si="1"/>
        <v>75.903441660701503</v>
      </c>
      <c r="H13" s="28"/>
    </row>
    <row r="14" spans="1:8" s="4" customFormat="1" ht="47.25" hidden="1" customHeight="1" x14ac:dyDescent="0.2">
      <c r="A14" s="11" t="s">
        <v>68</v>
      </c>
      <c r="B14" s="12" t="s">
        <v>61</v>
      </c>
      <c r="C14" s="58"/>
      <c r="D14" s="57"/>
      <c r="E14" s="70" t="e">
        <f t="shared" si="1"/>
        <v>#DIV/0!</v>
      </c>
      <c r="H14" s="28"/>
    </row>
    <row r="15" spans="1:8" s="4" customFormat="1" ht="114" customHeight="1" x14ac:dyDescent="0.2">
      <c r="A15" s="11" t="s">
        <v>191</v>
      </c>
      <c r="B15" s="12" t="s">
        <v>192</v>
      </c>
      <c r="C15" s="58">
        <v>22438.06868</v>
      </c>
      <c r="D15" s="57">
        <v>23146.991569999998</v>
      </c>
      <c r="E15" s="70">
        <f t="shared" si="1"/>
        <v>103.15946483679271</v>
      </c>
      <c r="H15" s="28"/>
    </row>
    <row r="16" spans="1:8" s="1" customFormat="1" ht="47.25" x14ac:dyDescent="0.2">
      <c r="A16" s="9" t="s">
        <v>35</v>
      </c>
      <c r="B16" s="10" t="s">
        <v>36</v>
      </c>
      <c r="C16" s="62">
        <f>C17</f>
        <v>7107.6160100000006</v>
      </c>
      <c r="D16" s="62">
        <f>D17</f>
        <v>7800.0668800000012</v>
      </c>
      <c r="E16" s="69">
        <f t="shared" si="1"/>
        <v>109.74237872481805</v>
      </c>
      <c r="H16" s="29"/>
    </row>
    <row r="17" spans="1:8" s="1" customFormat="1" ht="31.5" x14ac:dyDescent="0.2">
      <c r="A17" s="9" t="s">
        <v>37</v>
      </c>
      <c r="B17" s="10" t="s">
        <v>38</v>
      </c>
      <c r="C17" s="62">
        <f>SUM(C18:C21)</f>
        <v>7107.6160100000006</v>
      </c>
      <c r="D17" s="62">
        <f>SUM(D18:D21)</f>
        <v>7800.0668800000012</v>
      </c>
      <c r="E17" s="69">
        <f t="shared" si="1"/>
        <v>109.74237872481805</v>
      </c>
      <c r="H17" s="29"/>
    </row>
    <row r="18" spans="1:8" s="1" customFormat="1" ht="81" customHeight="1" x14ac:dyDescent="0.2">
      <c r="A18" s="11" t="s">
        <v>69</v>
      </c>
      <c r="B18" s="12" t="s">
        <v>39</v>
      </c>
      <c r="C18" s="58">
        <v>3265.2035500000002</v>
      </c>
      <c r="D18" s="57">
        <v>3600.9756600000001</v>
      </c>
      <c r="E18" s="70">
        <f t="shared" si="1"/>
        <v>110.28334389750371</v>
      </c>
      <c r="H18" s="29"/>
    </row>
    <row r="19" spans="1:8" s="1" customFormat="1" ht="104.25" customHeight="1" x14ac:dyDescent="0.2">
      <c r="A19" s="11" t="s">
        <v>70</v>
      </c>
      <c r="B19" s="12" t="s">
        <v>40</v>
      </c>
      <c r="C19" s="58">
        <v>23.13259</v>
      </c>
      <c r="D19" s="57">
        <v>25.3247</v>
      </c>
      <c r="E19" s="70">
        <f t="shared" si="1"/>
        <v>109.47628432440986</v>
      </c>
      <c r="H19" s="29"/>
    </row>
    <row r="20" spans="1:8" s="1" customFormat="1" ht="84" customHeight="1" x14ac:dyDescent="0.2">
      <c r="A20" s="11" t="s">
        <v>71</v>
      </c>
      <c r="B20" s="12" t="s">
        <v>41</v>
      </c>
      <c r="C20" s="58">
        <v>4379.0057200000001</v>
      </c>
      <c r="D20" s="57">
        <v>4787.8253199999999</v>
      </c>
      <c r="E20" s="70">
        <f t="shared" si="1"/>
        <v>109.33590011387334</v>
      </c>
      <c r="H20" s="29"/>
    </row>
    <row r="21" spans="1:8" s="1" customFormat="1" ht="78.75" x14ac:dyDescent="0.2">
      <c r="A21" s="11" t="s">
        <v>72</v>
      </c>
      <c r="B21" s="12" t="s">
        <v>57</v>
      </c>
      <c r="C21" s="58">
        <v>-559.72585000000004</v>
      </c>
      <c r="D21" s="57">
        <v>-614.05880000000002</v>
      </c>
      <c r="E21" s="70">
        <f t="shared" si="1"/>
        <v>109.7070646281568</v>
      </c>
      <c r="H21" s="29"/>
    </row>
    <row r="22" spans="1:8" s="1" customFormat="1" ht="15.75" customHeight="1" x14ac:dyDescent="0.2">
      <c r="A22" s="9" t="s">
        <v>8</v>
      </c>
      <c r="B22" s="10" t="s">
        <v>9</v>
      </c>
      <c r="C22" s="62">
        <f>C23</f>
        <v>25234.159589999999</v>
      </c>
      <c r="D22" s="62">
        <f>D23</f>
        <v>25234.15958</v>
      </c>
      <c r="E22" s="69">
        <f t="shared" si="1"/>
        <v>99.999999960371184</v>
      </c>
      <c r="H22" s="29"/>
    </row>
    <row r="23" spans="1:8" s="1" customFormat="1" ht="15.75" x14ac:dyDescent="0.2">
      <c r="A23" s="9" t="s">
        <v>16</v>
      </c>
      <c r="B23" s="10" t="s">
        <v>17</v>
      </c>
      <c r="C23" s="62">
        <f>C24+C25</f>
        <v>25234.159589999999</v>
      </c>
      <c r="D23" s="62">
        <f>D24+D25</f>
        <v>25234.15958</v>
      </c>
      <c r="E23" s="69">
        <f t="shared" si="1"/>
        <v>99.999999960371184</v>
      </c>
      <c r="H23" s="29"/>
    </row>
    <row r="24" spans="1:8" s="1" customFormat="1" ht="15.75" x14ac:dyDescent="0.2">
      <c r="A24" s="11" t="s">
        <v>73</v>
      </c>
      <c r="B24" s="12" t="s">
        <v>17</v>
      </c>
      <c r="C24" s="58">
        <v>25234.159589999999</v>
      </c>
      <c r="D24" s="57">
        <v>25234.15958</v>
      </c>
      <c r="E24" s="70">
        <f t="shared" si="1"/>
        <v>99.999999960371184</v>
      </c>
      <c r="H24" s="30"/>
    </row>
    <row r="25" spans="1:8" s="1" customFormat="1" ht="15.75" hidden="1" customHeight="1" x14ac:dyDescent="0.2">
      <c r="A25" s="11" t="s">
        <v>31</v>
      </c>
      <c r="B25" s="12" t="s">
        <v>32</v>
      </c>
      <c r="C25" s="58">
        <v>0</v>
      </c>
      <c r="D25" s="57"/>
      <c r="E25" s="70" t="e">
        <f t="shared" si="1"/>
        <v>#DIV/0!</v>
      </c>
      <c r="H25" s="29"/>
    </row>
    <row r="26" spans="1:8" s="1" customFormat="1" ht="15.75" x14ac:dyDescent="0.2">
      <c r="A26" s="9" t="s">
        <v>10</v>
      </c>
      <c r="B26" s="10" t="s">
        <v>11</v>
      </c>
      <c r="C26" s="62">
        <f>C29+C27</f>
        <v>59227.530899999998</v>
      </c>
      <c r="D26" s="62">
        <f>D29+D27</f>
        <v>58080.456580000005</v>
      </c>
      <c r="E26" s="69">
        <f t="shared" si="1"/>
        <v>98.063275131396722</v>
      </c>
      <c r="H26" s="29"/>
    </row>
    <row r="27" spans="1:8" s="1" customFormat="1" ht="15.75" x14ac:dyDescent="0.2">
      <c r="A27" s="9" t="s">
        <v>23</v>
      </c>
      <c r="B27" s="10" t="s">
        <v>22</v>
      </c>
      <c r="C27" s="62">
        <f>C28</f>
        <v>21797.530900000002</v>
      </c>
      <c r="D27" s="62">
        <f>D28</f>
        <v>22785.066780000001</v>
      </c>
      <c r="E27" s="69">
        <f t="shared" si="1"/>
        <v>104.53049423134433</v>
      </c>
      <c r="H27" s="29"/>
    </row>
    <row r="28" spans="1:8" s="7" customFormat="1" ht="31.5" customHeight="1" x14ac:dyDescent="0.2">
      <c r="A28" s="11" t="s">
        <v>74</v>
      </c>
      <c r="B28" s="12" t="s">
        <v>42</v>
      </c>
      <c r="C28" s="58">
        <v>21797.530900000002</v>
      </c>
      <c r="D28" s="57">
        <v>22785.066780000001</v>
      </c>
      <c r="E28" s="70">
        <f t="shared" si="1"/>
        <v>104.53049423134433</v>
      </c>
      <c r="H28" s="31"/>
    </row>
    <row r="29" spans="1:8" s="1" customFormat="1" ht="15.75" x14ac:dyDescent="0.2">
      <c r="A29" s="9" t="s">
        <v>49</v>
      </c>
      <c r="B29" s="10" t="s">
        <v>21</v>
      </c>
      <c r="C29" s="62">
        <f>C31+C32</f>
        <v>37430</v>
      </c>
      <c r="D29" s="62">
        <f>D31+D32</f>
        <v>35295.389800000004</v>
      </c>
      <c r="E29" s="69">
        <f t="shared" si="1"/>
        <v>94.297060646540217</v>
      </c>
      <c r="H29" s="29"/>
    </row>
    <row r="30" spans="1:8" ht="47.25" hidden="1" customHeight="1" x14ac:dyDescent="0.2">
      <c r="A30" s="11" t="s">
        <v>25</v>
      </c>
      <c r="B30" s="12" t="s">
        <v>26</v>
      </c>
      <c r="C30" s="58">
        <v>0</v>
      </c>
      <c r="D30" s="57"/>
      <c r="E30" s="70" t="e">
        <f t="shared" si="1"/>
        <v>#DIV/0!</v>
      </c>
      <c r="H30" s="32"/>
    </row>
    <row r="31" spans="1:8" ht="31.5" x14ac:dyDescent="0.2">
      <c r="A31" s="11" t="s">
        <v>75</v>
      </c>
      <c r="B31" s="12" t="s">
        <v>43</v>
      </c>
      <c r="C31" s="58">
        <v>24680</v>
      </c>
      <c r="D31" s="57">
        <v>23026.296880000002</v>
      </c>
      <c r="E31" s="70">
        <f t="shared" si="1"/>
        <v>93.299420097244735</v>
      </c>
      <c r="H31" s="32"/>
    </row>
    <row r="32" spans="1:8" ht="31.5" x14ac:dyDescent="0.2">
      <c r="A32" s="11" t="s">
        <v>76</v>
      </c>
      <c r="B32" s="12" t="s">
        <v>55</v>
      </c>
      <c r="C32" s="58">
        <v>12750</v>
      </c>
      <c r="D32" s="57">
        <v>12269.092919999999</v>
      </c>
      <c r="E32" s="70">
        <f t="shared" si="1"/>
        <v>96.228179764705885</v>
      </c>
      <c r="H32" s="32"/>
    </row>
    <row r="33" spans="1:28" ht="47.25" x14ac:dyDescent="0.2">
      <c r="A33" s="9" t="s">
        <v>193</v>
      </c>
      <c r="B33" s="10" t="s">
        <v>198</v>
      </c>
      <c r="C33" s="62">
        <f>C34</f>
        <v>-2.5600000000000002E-3</v>
      </c>
      <c r="D33" s="67">
        <f>D34</f>
        <v>-2.5600000000000002E-3</v>
      </c>
      <c r="E33" s="69">
        <f t="shared" si="1"/>
        <v>100</v>
      </c>
      <c r="H33" s="32"/>
    </row>
    <row r="34" spans="1:28" ht="31.5" x14ac:dyDescent="0.2">
      <c r="A34" s="11" t="s">
        <v>194</v>
      </c>
      <c r="B34" s="12" t="s">
        <v>196</v>
      </c>
      <c r="C34" s="58">
        <f>C35</f>
        <v>-2.5600000000000002E-3</v>
      </c>
      <c r="D34" s="57">
        <f>D35</f>
        <v>-2.5600000000000002E-3</v>
      </c>
      <c r="E34" s="70">
        <f t="shared" si="1"/>
        <v>100</v>
      </c>
      <c r="H34" s="32"/>
    </row>
    <row r="35" spans="1:28" ht="47.25" x14ac:dyDescent="0.2">
      <c r="A35" s="11" t="s">
        <v>195</v>
      </c>
      <c r="B35" s="12" t="s">
        <v>197</v>
      </c>
      <c r="C35" s="58">
        <v>-2.5600000000000002E-3</v>
      </c>
      <c r="D35" s="57">
        <v>-2.5600000000000002E-3</v>
      </c>
      <c r="E35" s="70">
        <f t="shared" si="1"/>
        <v>100</v>
      </c>
      <c r="H35" s="32"/>
    </row>
    <row r="36" spans="1:28" s="1" customFormat="1" ht="47.25" x14ac:dyDescent="0.2">
      <c r="A36" s="9" t="s">
        <v>18</v>
      </c>
      <c r="B36" s="10" t="s">
        <v>12</v>
      </c>
      <c r="C36" s="62">
        <f>SUM(C37:C41)</f>
        <v>50512.387150000002</v>
      </c>
      <c r="D36" s="62">
        <f>SUM(D37:D42)</f>
        <v>51178.056749999996</v>
      </c>
      <c r="E36" s="69">
        <f t="shared" si="1"/>
        <v>101.31783437203876</v>
      </c>
      <c r="H36" s="29"/>
    </row>
    <row r="37" spans="1:28" s="7" customFormat="1" ht="84.75" customHeight="1" x14ac:dyDescent="0.2">
      <c r="A37" s="15" t="s">
        <v>77</v>
      </c>
      <c r="B37" s="16" t="s">
        <v>44</v>
      </c>
      <c r="C37" s="58">
        <v>6340.5400799999998</v>
      </c>
      <c r="D37" s="57">
        <v>6252.8003500000004</v>
      </c>
      <c r="E37" s="70">
        <f t="shared" si="1"/>
        <v>98.616210466411886</v>
      </c>
      <c r="H37" s="33"/>
    </row>
    <row r="38" spans="1:28" s="1" customFormat="1" ht="87.75" customHeight="1" x14ac:dyDescent="0.2">
      <c r="A38" s="11" t="s">
        <v>78</v>
      </c>
      <c r="B38" s="12" t="s">
        <v>45</v>
      </c>
      <c r="C38" s="58">
        <v>7368.7190199999995</v>
      </c>
      <c r="D38" s="57">
        <v>7757.1109999999999</v>
      </c>
      <c r="E38" s="70">
        <f t="shared" si="1"/>
        <v>105.27082087057242</v>
      </c>
      <c r="F38" s="19"/>
      <c r="G38" s="19"/>
      <c r="H38" s="33"/>
      <c r="I38" s="19"/>
      <c r="J38" s="19"/>
      <c r="K38" s="19"/>
      <c r="L38" s="19"/>
      <c r="M38" s="19"/>
      <c r="N38" s="19"/>
      <c r="O38" s="19"/>
      <c r="P38" s="19"/>
      <c r="Q38" s="19"/>
      <c r="R38" s="19"/>
      <c r="S38" s="19"/>
      <c r="T38" s="19"/>
      <c r="U38" s="19"/>
      <c r="V38" s="19"/>
      <c r="W38" s="19"/>
      <c r="X38" s="19"/>
      <c r="Y38" s="19"/>
      <c r="Z38" s="19"/>
      <c r="AA38" s="19"/>
      <c r="AB38" s="19"/>
    </row>
    <row r="39" spans="1:28" s="1" customFormat="1" ht="39.75" customHeight="1" x14ac:dyDescent="0.2">
      <c r="A39" s="11" t="s">
        <v>79</v>
      </c>
      <c r="B39" s="12" t="s">
        <v>51</v>
      </c>
      <c r="C39" s="58">
        <v>1731.7</v>
      </c>
      <c r="D39" s="57">
        <v>1731.7</v>
      </c>
      <c r="E39" s="70">
        <f t="shared" si="1"/>
        <v>100</v>
      </c>
      <c r="H39" s="29"/>
    </row>
    <row r="40" spans="1:28" s="1" customFormat="1" ht="31.5" hidden="1" customHeight="1" x14ac:dyDescent="0.2">
      <c r="A40" s="11" t="s">
        <v>58</v>
      </c>
      <c r="B40" s="12" t="s">
        <v>59</v>
      </c>
      <c r="C40" s="58"/>
      <c r="D40" s="57"/>
      <c r="E40" s="70" t="e">
        <f t="shared" si="1"/>
        <v>#DIV/0!</v>
      </c>
      <c r="H40" s="29"/>
    </row>
    <row r="41" spans="1:28" ht="51.75" customHeight="1" x14ac:dyDescent="0.2">
      <c r="A41" s="11" t="s">
        <v>80</v>
      </c>
      <c r="B41" s="17" t="s">
        <v>46</v>
      </c>
      <c r="C41" s="58">
        <v>35071.428050000002</v>
      </c>
      <c r="D41" s="57">
        <v>35436.445399999997</v>
      </c>
      <c r="E41" s="70">
        <f t="shared" si="1"/>
        <v>101.04078268349839</v>
      </c>
      <c r="H41" s="33"/>
    </row>
    <row r="42" spans="1:28" ht="51.75" hidden="1" customHeight="1" x14ac:dyDescent="0.2">
      <c r="A42" s="11" t="s">
        <v>187</v>
      </c>
      <c r="B42" s="17"/>
      <c r="C42" s="58"/>
      <c r="D42" s="57"/>
      <c r="E42" s="70"/>
      <c r="H42" s="33"/>
    </row>
    <row r="43" spans="1:28" ht="33" customHeight="1" x14ac:dyDescent="0.2">
      <c r="A43" s="9" t="s">
        <v>33</v>
      </c>
      <c r="B43" s="10" t="s">
        <v>119</v>
      </c>
      <c r="C43" s="62">
        <f>SUM(C44:C48)</f>
        <v>2517.03721</v>
      </c>
      <c r="D43" s="62">
        <f>SUM(D44:D48)</f>
        <v>2580.1592800000003</v>
      </c>
      <c r="E43" s="69">
        <f t="shared" si="1"/>
        <v>102.50779248511786</v>
      </c>
      <c r="H43" s="32"/>
    </row>
    <row r="44" spans="1:28" ht="48" customHeight="1" x14ac:dyDescent="0.2">
      <c r="A44" s="11" t="s">
        <v>136</v>
      </c>
      <c r="B44" s="17" t="s">
        <v>137</v>
      </c>
      <c r="C44" s="58">
        <v>210.88930999999999</v>
      </c>
      <c r="D44" s="57">
        <v>186.66138000000001</v>
      </c>
      <c r="E44" s="70">
        <f t="shared" si="1"/>
        <v>88.511541907932653</v>
      </c>
      <c r="H44" s="33"/>
    </row>
    <row r="45" spans="1:28" ht="15.75" customHeight="1" x14ac:dyDescent="0.2">
      <c r="A45" s="11" t="s">
        <v>156</v>
      </c>
      <c r="B45" s="17" t="s">
        <v>125</v>
      </c>
      <c r="C45" s="58">
        <v>1.3999999999999999E-4</v>
      </c>
      <c r="D45" s="57">
        <v>1.3999999999999999E-4</v>
      </c>
      <c r="E45" s="70">
        <f t="shared" si="1"/>
        <v>100</v>
      </c>
      <c r="H45" s="33"/>
    </row>
    <row r="46" spans="1:28" ht="15.75" customHeight="1" x14ac:dyDescent="0.2">
      <c r="A46" s="11" t="s">
        <v>199</v>
      </c>
      <c r="B46" s="17" t="s">
        <v>125</v>
      </c>
      <c r="C46" s="58">
        <v>114.56536</v>
      </c>
      <c r="D46" s="57">
        <v>114.56536</v>
      </c>
      <c r="E46" s="70">
        <f t="shared" si="1"/>
        <v>100</v>
      </c>
      <c r="H46" s="33"/>
    </row>
    <row r="47" spans="1:28" ht="15.75" customHeight="1" x14ac:dyDescent="0.2">
      <c r="A47" s="11" t="s">
        <v>126</v>
      </c>
      <c r="B47" s="17" t="s">
        <v>125</v>
      </c>
      <c r="C47" s="58">
        <v>1937.5391999999999</v>
      </c>
      <c r="D47" s="57">
        <v>2024.8892000000001</v>
      </c>
      <c r="E47" s="70">
        <f t="shared" si="1"/>
        <v>104.50829588376844</v>
      </c>
      <c r="H47" s="33"/>
    </row>
    <row r="48" spans="1:28" ht="31.5" x14ac:dyDescent="0.2">
      <c r="A48" s="11" t="s">
        <v>200</v>
      </c>
      <c r="B48" s="17" t="s">
        <v>125</v>
      </c>
      <c r="C48" s="58">
        <v>254.04320000000001</v>
      </c>
      <c r="D48" s="57">
        <v>254.04320000000001</v>
      </c>
      <c r="E48" s="70">
        <f t="shared" si="1"/>
        <v>100</v>
      </c>
      <c r="H48" s="33"/>
    </row>
    <row r="49" spans="1:8" s="5" customFormat="1" ht="33.75" customHeight="1" x14ac:dyDescent="0.2">
      <c r="A49" s="18" t="s">
        <v>27</v>
      </c>
      <c r="B49" s="10" t="s">
        <v>28</v>
      </c>
      <c r="C49" s="62">
        <f>SUM(C50:C53)</f>
        <v>11876.2433</v>
      </c>
      <c r="D49" s="62">
        <f>SUM(D50:D53)</f>
        <v>12117.648739999999</v>
      </c>
      <c r="E49" s="69">
        <f t="shared" si="1"/>
        <v>102.03267509684648</v>
      </c>
      <c r="H49" s="27"/>
    </row>
    <row r="50" spans="1:8" s="5" customFormat="1" ht="98.25" customHeight="1" x14ac:dyDescent="0.2">
      <c r="A50" s="15" t="s">
        <v>81</v>
      </c>
      <c r="B50" s="12" t="s">
        <v>56</v>
      </c>
      <c r="C50" s="58">
        <v>4901.076</v>
      </c>
      <c r="D50" s="57">
        <v>4901.076</v>
      </c>
      <c r="E50" s="70">
        <f t="shared" si="1"/>
        <v>100</v>
      </c>
      <c r="H50" s="33"/>
    </row>
    <row r="51" spans="1:8" s="5" customFormat="1" ht="57" customHeight="1" x14ac:dyDescent="0.2">
      <c r="A51" s="11" t="s">
        <v>82</v>
      </c>
      <c r="B51" s="12" t="s">
        <v>50</v>
      </c>
      <c r="C51" s="58">
        <v>5943.4153399999996</v>
      </c>
      <c r="D51" s="57">
        <v>6166.1845499999999</v>
      </c>
      <c r="E51" s="70">
        <f t="shared" si="1"/>
        <v>103.74816830485886</v>
      </c>
      <c r="H51" s="33"/>
    </row>
    <row r="52" spans="1:8" s="5" customFormat="1" ht="68.25" customHeight="1" x14ac:dyDescent="0.2">
      <c r="A52" s="11" t="s">
        <v>84</v>
      </c>
      <c r="B52" s="12" t="s">
        <v>47</v>
      </c>
      <c r="C52" s="58">
        <v>149.01578000000001</v>
      </c>
      <c r="D52" s="57">
        <v>149.01578000000001</v>
      </c>
      <c r="E52" s="70">
        <f t="shared" si="1"/>
        <v>100</v>
      </c>
      <c r="H52" s="33"/>
    </row>
    <row r="53" spans="1:8" s="5" customFormat="1" ht="96" customHeight="1" x14ac:dyDescent="0.2">
      <c r="A53" s="11" t="s">
        <v>83</v>
      </c>
      <c r="B53" s="12" t="s">
        <v>60</v>
      </c>
      <c r="C53" s="58">
        <v>882.73617999999999</v>
      </c>
      <c r="D53" s="57">
        <v>901.37240999999995</v>
      </c>
      <c r="E53" s="70">
        <f t="shared" si="1"/>
        <v>102.11118909842349</v>
      </c>
      <c r="H53" s="33"/>
    </row>
    <row r="54" spans="1:8" s="1" customFormat="1" ht="15.75" x14ac:dyDescent="0.2">
      <c r="A54" s="9" t="s">
        <v>29</v>
      </c>
      <c r="B54" s="10" t="s">
        <v>30</v>
      </c>
      <c r="C54" s="62">
        <f>SUM(C55:C71)</f>
        <v>1198.6820000000002</v>
      </c>
      <c r="D54" s="62">
        <f>SUM(D55:D71)</f>
        <v>1179.29466</v>
      </c>
      <c r="E54" s="69">
        <f t="shared" si="1"/>
        <v>98.382611902072426</v>
      </c>
    </row>
    <row r="55" spans="1:8" s="1" customFormat="1" ht="78.75" x14ac:dyDescent="0.2">
      <c r="A55" s="11" t="s">
        <v>233</v>
      </c>
      <c r="B55" s="12" t="s">
        <v>234</v>
      </c>
      <c r="C55" s="58">
        <v>40</v>
      </c>
      <c r="D55" s="58">
        <v>40</v>
      </c>
      <c r="E55" s="70"/>
    </row>
    <row r="56" spans="1:8" s="1" customFormat="1" ht="78.75" x14ac:dyDescent="0.2">
      <c r="A56" s="11" t="s">
        <v>201</v>
      </c>
      <c r="B56" s="12" t="s">
        <v>202</v>
      </c>
      <c r="C56" s="58">
        <v>21</v>
      </c>
      <c r="D56" s="58">
        <v>21</v>
      </c>
      <c r="E56" s="70">
        <f t="shared" si="1"/>
        <v>100</v>
      </c>
    </row>
    <row r="57" spans="1:8" s="1" customFormat="1" ht="78.75" x14ac:dyDescent="0.2">
      <c r="A57" s="11" t="s">
        <v>235</v>
      </c>
      <c r="B57" s="12" t="s">
        <v>202</v>
      </c>
      <c r="C57" s="58"/>
      <c r="D57" s="58">
        <v>2</v>
      </c>
      <c r="E57" s="70"/>
    </row>
    <row r="58" spans="1:8" s="1" customFormat="1" ht="78.75" x14ac:dyDescent="0.2">
      <c r="A58" s="11" t="s">
        <v>182</v>
      </c>
      <c r="B58" s="12" t="s">
        <v>154</v>
      </c>
      <c r="C58" s="58">
        <v>77.375309999999999</v>
      </c>
      <c r="D58" s="58">
        <v>77.375309999999999</v>
      </c>
      <c r="E58" s="70">
        <f t="shared" si="1"/>
        <v>100</v>
      </c>
    </row>
    <row r="59" spans="1:8" s="1" customFormat="1" ht="78.75" x14ac:dyDescent="0.2">
      <c r="A59" s="11" t="s">
        <v>203</v>
      </c>
      <c r="B59" s="12" t="s">
        <v>155</v>
      </c>
      <c r="C59" s="58">
        <v>49.01341</v>
      </c>
      <c r="D59" s="58">
        <v>49.01341</v>
      </c>
      <c r="E59" s="70">
        <f t="shared" si="1"/>
        <v>100</v>
      </c>
    </row>
    <row r="60" spans="1:8" s="1" customFormat="1" ht="78.75" x14ac:dyDescent="0.2">
      <c r="A60" s="11" t="s">
        <v>204</v>
      </c>
      <c r="B60" s="12" t="s">
        <v>155</v>
      </c>
      <c r="C60" s="58">
        <v>11.612500000000001</v>
      </c>
      <c r="D60" s="57">
        <v>13.4375</v>
      </c>
      <c r="E60" s="70">
        <f t="shared" si="1"/>
        <v>115.71582346609257</v>
      </c>
    </row>
    <row r="61" spans="1:8" s="1" customFormat="1" ht="78.75" x14ac:dyDescent="0.2">
      <c r="A61" s="11" t="s">
        <v>186</v>
      </c>
      <c r="B61" s="12" t="s">
        <v>155</v>
      </c>
      <c r="C61" s="58">
        <v>7.6705100000000002</v>
      </c>
      <c r="D61" s="57">
        <v>7.6705100000000002</v>
      </c>
      <c r="E61" s="70">
        <f t="shared" si="1"/>
        <v>100</v>
      </c>
    </row>
    <row r="62" spans="1:8" s="1" customFormat="1" ht="78.75" x14ac:dyDescent="0.2">
      <c r="A62" s="11" t="s">
        <v>159</v>
      </c>
      <c r="B62" s="12" t="s">
        <v>183</v>
      </c>
      <c r="C62" s="58">
        <v>65.599999999999994</v>
      </c>
      <c r="D62" s="57">
        <v>80.599999999999994</v>
      </c>
      <c r="E62" s="70">
        <f t="shared" si="1"/>
        <v>122.86585365853659</v>
      </c>
    </row>
    <row r="63" spans="1:8" s="1" customFormat="1" ht="157.5" x14ac:dyDescent="0.2">
      <c r="A63" s="11" t="s">
        <v>153</v>
      </c>
      <c r="B63" s="12" t="s">
        <v>160</v>
      </c>
      <c r="C63" s="58">
        <v>820.37117999999998</v>
      </c>
      <c r="D63" s="57">
        <v>799.83961999999997</v>
      </c>
      <c r="E63" s="70">
        <f t="shared" si="1"/>
        <v>97.497284095231137</v>
      </c>
    </row>
    <row r="64" spans="1:8" s="1" customFormat="1" ht="157.5" x14ac:dyDescent="0.2">
      <c r="A64" s="11" t="s">
        <v>161</v>
      </c>
      <c r="B64" s="52" t="s">
        <v>160</v>
      </c>
      <c r="C64" s="58">
        <v>45.080170000000003</v>
      </c>
      <c r="D64" s="57">
        <v>45.080170000000003</v>
      </c>
      <c r="E64" s="70">
        <f t="shared" si="1"/>
        <v>100</v>
      </c>
    </row>
    <row r="65" spans="1:8" s="1" customFormat="1" ht="157.5" x14ac:dyDescent="0.2">
      <c r="A65" s="11" t="s">
        <v>162</v>
      </c>
      <c r="B65" s="12" t="s">
        <v>160</v>
      </c>
      <c r="C65" s="58">
        <v>-6.3276300000000001</v>
      </c>
      <c r="D65" s="57">
        <v>-6.3276300000000001</v>
      </c>
      <c r="E65" s="70">
        <f t="shared" si="1"/>
        <v>100</v>
      </c>
    </row>
    <row r="66" spans="1:8" s="1" customFormat="1" ht="157.5" x14ac:dyDescent="0.2">
      <c r="A66" s="11" t="s">
        <v>163</v>
      </c>
      <c r="B66" s="52" t="s">
        <v>160</v>
      </c>
      <c r="C66" s="58">
        <v>4.9746600000000001</v>
      </c>
      <c r="D66" s="57">
        <v>1</v>
      </c>
      <c r="E66" s="70">
        <f t="shared" si="1"/>
        <v>20.101876309134695</v>
      </c>
    </row>
    <row r="67" spans="1:8" s="1" customFormat="1" ht="157.5" x14ac:dyDescent="0.2">
      <c r="A67" s="11" t="s">
        <v>165</v>
      </c>
      <c r="B67" s="52" t="s">
        <v>160</v>
      </c>
      <c r="C67" s="58">
        <v>-4.8481100000000001</v>
      </c>
      <c r="D67" s="57">
        <v>-4.8481100000000001</v>
      </c>
      <c r="E67" s="70">
        <f t="shared" si="1"/>
        <v>100</v>
      </c>
    </row>
    <row r="68" spans="1:8" s="1" customFormat="1" ht="157.5" x14ac:dyDescent="0.2">
      <c r="A68" s="11" t="s">
        <v>166</v>
      </c>
      <c r="B68" s="52" t="s">
        <v>160</v>
      </c>
      <c r="C68" s="58">
        <v>60</v>
      </c>
      <c r="D68" s="57">
        <v>53.453879999999998</v>
      </c>
      <c r="E68" s="70">
        <f t="shared" si="1"/>
        <v>89.089799999999997</v>
      </c>
    </row>
    <row r="69" spans="1:8" s="1" customFormat="1" ht="157.5" x14ac:dyDescent="0.2">
      <c r="A69" s="11" t="s">
        <v>164</v>
      </c>
      <c r="B69" s="52" t="s">
        <v>160</v>
      </c>
      <c r="C69" s="58">
        <v>4.16</v>
      </c>
      <c r="D69" s="57"/>
      <c r="E69" s="70">
        <f t="shared" si="1"/>
        <v>0</v>
      </c>
    </row>
    <row r="70" spans="1:8" s="1" customFormat="1" ht="157.5" hidden="1" x14ac:dyDescent="0.2">
      <c r="A70" s="11" t="s">
        <v>166</v>
      </c>
      <c r="B70" s="52" t="s">
        <v>160</v>
      </c>
      <c r="C70" s="58"/>
      <c r="D70" s="57"/>
      <c r="E70" s="70" t="e">
        <f t="shared" si="1"/>
        <v>#DIV/0!</v>
      </c>
      <c r="H70" s="33"/>
    </row>
    <row r="71" spans="1:8" s="1" customFormat="1" ht="44.25" customHeight="1" x14ac:dyDescent="0.2">
      <c r="A71" s="11" t="s">
        <v>181</v>
      </c>
      <c r="B71" s="52" t="s">
        <v>180</v>
      </c>
      <c r="C71" s="58">
        <v>3</v>
      </c>
      <c r="D71" s="57"/>
      <c r="E71" s="70">
        <f t="shared" si="1"/>
        <v>0</v>
      </c>
      <c r="H71" s="33"/>
    </row>
    <row r="72" spans="1:8" s="1" customFormat="1" ht="15.75" x14ac:dyDescent="0.2">
      <c r="A72" s="9" t="s">
        <v>19</v>
      </c>
      <c r="B72" s="10" t="s">
        <v>20</v>
      </c>
      <c r="C72" s="62">
        <f>C74+C75+C76+C73</f>
        <v>10869.47279</v>
      </c>
      <c r="D72" s="62">
        <f>D74+D75+D76+D73</f>
        <v>11457.098569999998</v>
      </c>
      <c r="E72" s="69">
        <f t="shared" si="1"/>
        <v>105.40620314667532</v>
      </c>
    </row>
    <row r="73" spans="1:8" s="1" customFormat="1" ht="15.75" x14ac:dyDescent="0.2">
      <c r="A73" s="11" t="s">
        <v>188</v>
      </c>
      <c r="B73" s="10"/>
      <c r="C73" s="62">
        <v>-2.3970000000000002E-2</v>
      </c>
      <c r="D73" s="58">
        <v>47.637630000000001</v>
      </c>
      <c r="E73" s="70"/>
    </row>
    <row r="74" spans="1:8" s="1" customFormat="1" ht="31.5" x14ac:dyDescent="0.2">
      <c r="A74" s="11" t="s">
        <v>85</v>
      </c>
      <c r="B74" s="12" t="s">
        <v>48</v>
      </c>
      <c r="C74" s="58">
        <v>8795.7341699999997</v>
      </c>
      <c r="D74" s="57">
        <v>8997.0891699999993</v>
      </c>
      <c r="E74" s="70">
        <f t="shared" si="1"/>
        <v>102.28923471433198</v>
      </c>
    </row>
    <row r="75" spans="1:8" s="1" customFormat="1" ht="31.5" x14ac:dyDescent="0.2">
      <c r="A75" s="11" t="s">
        <v>86</v>
      </c>
      <c r="B75" s="12" t="s">
        <v>48</v>
      </c>
      <c r="C75" s="58">
        <v>1108.34259</v>
      </c>
      <c r="D75" s="57">
        <v>1391.71477</v>
      </c>
      <c r="E75" s="70">
        <f t="shared" si="1"/>
        <v>125.56720120265341</v>
      </c>
      <c r="H75" s="33"/>
    </row>
    <row r="76" spans="1:8" s="1" customFormat="1" ht="31.5" x14ac:dyDescent="0.2">
      <c r="A76" s="11" t="s">
        <v>87</v>
      </c>
      <c r="B76" s="12" t="s">
        <v>48</v>
      </c>
      <c r="C76" s="58">
        <v>965.42</v>
      </c>
      <c r="D76" s="57">
        <v>1020.657</v>
      </c>
      <c r="E76" s="70">
        <f t="shared" si="1"/>
        <v>105.72155124194651</v>
      </c>
    </row>
    <row r="77" spans="1:8" s="1" customFormat="1" ht="15.75" x14ac:dyDescent="0.2">
      <c r="A77" s="9" t="s">
        <v>13</v>
      </c>
      <c r="B77" s="10" t="s">
        <v>14</v>
      </c>
      <c r="C77" s="62">
        <f>C78+C150+C147</f>
        <v>567646.07604000007</v>
      </c>
      <c r="D77" s="62">
        <f>D78+D150+D147</f>
        <v>499891.81233000004</v>
      </c>
      <c r="E77" s="69">
        <f t="shared" si="1"/>
        <v>88.063995054336345</v>
      </c>
    </row>
    <row r="78" spans="1:8" ht="34.5" customHeight="1" x14ac:dyDescent="0.2">
      <c r="A78" s="9" t="s">
        <v>0</v>
      </c>
      <c r="B78" s="10" t="s">
        <v>1</v>
      </c>
      <c r="C78" s="62">
        <f>C79+C82+C119+C126</f>
        <v>568655.09522000002</v>
      </c>
      <c r="D78" s="62">
        <f>D79+D82+D119+D126</f>
        <v>500900.83151000005</v>
      </c>
      <c r="E78" s="69">
        <f t="shared" si="1"/>
        <v>88.085174250696312</v>
      </c>
    </row>
    <row r="79" spans="1:8" s="1" customFormat="1" ht="31.5" x14ac:dyDescent="0.2">
      <c r="A79" s="9" t="s">
        <v>93</v>
      </c>
      <c r="B79" s="10" t="s">
        <v>117</v>
      </c>
      <c r="C79" s="62">
        <f>SUM(C80:C81)</f>
        <v>66400.444220000005</v>
      </c>
      <c r="D79" s="62">
        <f>SUM(D80:D81)</f>
        <v>66400.444220000005</v>
      </c>
      <c r="E79" s="69">
        <f t="shared" si="1"/>
        <v>100</v>
      </c>
    </row>
    <row r="80" spans="1:8" ht="31.5" x14ac:dyDescent="0.2">
      <c r="A80" s="38" t="s">
        <v>94</v>
      </c>
      <c r="B80" s="39" t="s">
        <v>167</v>
      </c>
      <c r="C80" s="63">
        <v>32805</v>
      </c>
      <c r="D80" s="58">
        <v>32805</v>
      </c>
      <c r="E80" s="70">
        <f t="shared" si="1"/>
        <v>100</v>
      </c>
    </row>
    <row r="81" spans="1:10" ht="31.5" x14ac:dyDescent="0.2">
      <c r="A81" s="38" t="s">
        <v>168</v>
      </c>
      <c r="B81" s="39" t="s">
        <v>169</v>
      </c>
      <c r="C81" s="63">
        <v>33595.444219999998</v>
      </c>
      <c r="D81" s="63">
        <v>33595.444219999998</v>
      </c>
      <c r="E81" s="70">
        <f t="shared" si="1"/>
        <v>100</v>
      </c>
    </row>
    <row r="82" spans="1:10" s="41" customFormat="1" ht="31.5" x14ac:dyDescent="0.25">
      <c r="A82" s="37" t="s">
        <v>101</v>
      </c>
      <c r="B82" s="48" t="s">
        <v>100</v>
      </c>
      <c r="C82" s="65">
        <f>C83+C95+C99+C107+C89+C92+C103</f>
        <v>433231.53604000004</v>
      </c>
      <c r="D82" s="65">
        <f>D83+D95+D99+D107+D89+D92+D103</f>
        <v>365490.44233000005</v>
      </c>
      <c r="E82" s="69">
        <f t="shared" si="1"/>
        <v>84.363766698704623</v>
      </c>
      <c r="F82" s="77"/>
      <c r="G82" s="77"/>
      <c r="H82" s="77"/>
      <c r="I82" s="77"/>
      <c r="J82" s="77"/>
    </row>
    <row r="83" spans="1:10" s="41" customFormat="1" ht="101.25" customHeight="1" x14ac:dyDescent="0.25">
      <c r="A83" s="43" t="s">
        <v>103</v>
      </c>
      <c r="B83" s="49" t="s">
        <v>102</v>
      </c>
      <c r="C83" s="64">
        <f>C84</f>
        <v>28718.311689999999</v>
      </c>
      <c r="D83" s="65">
        <f>D84</f>
        <v>28718.311689999999</v>
      </c>
      <c r="E83" s="69">
        <f t="shared" si="1"/>
        <v>100</v>
      </c>
      <c r="F83" s="77"/>
      <c r="G83" s="77"/>
      <c r="H83" s="77"/>
      <c r="I83" s="77"/>
      <c r="J83" s="77"/>
    </row>
    <row r="84" spans="1:10" ht="94.5" x14ac:dyDescent="0.2">
      <c r="A84" s="42" t="s">
        <v>105</v>
      </c>
      <c r="B84" s="40" t="s">
        <v>104</v>
      </c>
      <c r="C84" s="66">
        <v>28718.311689999999</v>
      </c>
      <c r="D84" s="66">
        <v>28718.311689999999</v>
      </c>
      <c r="E84" s="70">
        <f t="shared" si="1"/>
        <v>100</v>
      </c>
    </row>
    <row r="85" spans="1:10" ht="126" x14ac:dyDescent="0.2">
      <c r="A85" s="50" t="s">
        <v>105</v>
      </c>
      <c r="B85" s="51" t="s">
        <v>111</v>
      </c>
      <c r="C85" s="59">
        <v>23580</v>
      </c>
      <c r="D85" s="59">
        <v>23580</v>
      </c>
      <c r="E85" s="70">
        <f t="shared" ref="E85:E152" si="2">D85/C85*100</f>
        <v>100</v>
      </c>
    </row>
    <row r="86" spans="1:10" ht="63" x14ac:dyDescent="0.2">
      <c r="A86" s="50" t="s">
        <v>105</v>
      </c>
      <c r="B86" s="23" t="s">
        <v>146</v>
      </c>
      <c r="C86" s="59">
        <v>5000</v>
      </c>
      <c r="D86" s="59">
        <v>5000</v>
      </c>
      <c r="E86" s="70">
        <f t="shared" si="2"/>
        <v>100</v>
      </c>
    </row>
    <row r="87" spans="1:10" ht="78.75" x14ac:dyDescent="0.2">
      <c r="A87" s="50" t="s">
        <v>105</v>
      </c>
      <c r="B87" s="23" t="s">
        <v>106</v>
      </c>
      <c r="C87" s="59">
        <v>92.857140000000001</v>
      </c>
      <c r="D87" s="59">
        <v>92.857140000000001</v>
      </c>
      <c r="E87" s="70">
        <f t="shared" si="2"/>
        <v>100</v>
      </c>
      <c r="H87" s="46"/>
    </row>
    <row r="88" spans="1:10" ht="63" x14ac:dyDescent="0.2">
      <c r="A88" s="50" t="s">
        <v>105</v>
      </c>
      <c r="B88" s="23" t="s">
        <v>205</v>
      </c>
      <c r="C88" s="59">
        <v>45.454549999999998</v>
      </c>
      <c r="D88" s="59">
        <v>45.454549999999998</v>
      </c>
      <c r="E88" s="70">
        <f t="shared" si="2"/>
        <v>100</v>
      </c>
      <c r="H88" s="46"/>
    </row>
    <row r="89" spans="1:10" ht="126" x14ac:dyDescent="0.2">
      <c r="A89" s="43" t="s">
        <v>152</v>
      </c>
      <c r="B89" s="10" t="s">
        <v>127</v>
      </c>
      <c r="C89" s="62">
        <f>C90</f>
        <v>246852.0877</v>
      </c>
      <c r="D89" s="62">
        <f>D90</f>
        <v>191586.02335</v>
      </c>
      <c r="E89" s="69">
        <f t="shared" si="2"/>
        <v>77.611668240308745</v>
      </c>
      <c r="H89" s="46"/>
    </row>
    <row r="90" spans="1:10" ht="126.75" customHeight="1" x14ac:dyDescent="0.2">
      <c r="A90" s="42" t="s">
        <v>129</v>
      </c>
      <c r="B90" s="12" t="s">
        <v>128</v>
      </c>
      <c r="C90" s="59">
        <f>C91</f>
        <v>246852.0877</v>
      </c>
      <c r="D90" s="59">
        <f>D91</f>
        <v>191586.02335</v>
      </c>
      <c r="E90" s="70">
        <f t="shared" si="2"/>
        <v>77.611668240308745</v>
      </c>
      <c r="H90" s="46"/>
    </row>
    <row r="91" spans="1:10" ht="110.25" x14ac:dyDescent="0.2">
      <c r="A91" s="50" t="s">
        <v>129</v>
      </c>
      <c r="B91" s="23" t="s">
        <v>130</v>
      </c>
      <c r="C91" s="59">
        <v>246852.0877</v>
      </c>
      <c r="D91" s="59">
        <v>191586.02335</v>
      </c>
      <c r="E91" s="70">
        <f t="shared" si="2"/>
        <v>77.611668240308745</v>
      </c>
      <c r="H91" s="46"/>
    </row>
    <row r="92" spans="1:10" ht="94.5" x14ac:dyDescent="0.2">
      <c r="A92" s="43" t="s">
        <v>131</v>
      </c>
      <c r="B92" s="10" t="s">
        <v>132</v>
      </c>
      <c r="C92" s="62">
        <f>C93</f>
        <v>46590.124709999996</v>
      </c>
      <c r="D92" s="62">
        <f>D93</f>
        <v>40114.934480000004</v>
      </c>
      <c r="E92" s="70">
        <f t="shared" si="2"/>
        <v>86.101796742754431</v>
      </c>
      <c r="H92" s="46"/>
    </row>
    <row r="93" spans="1:10" ht="94.5" x14ac:dyDescent="0.2">
      <c r="A93" s="42" t="s">
        <v>134</v>
      </c>
      <c r="B93" s="12" t="s">
        <v>133</v>
      </c>
      <c r="C93" s="58">
        <f>C94</f>
        <v>46590.124709999996</v>
      </c>
      <c r="D93" s="58">
        <f>D94</f>
        <v>40114.934480000004</v>
      </c>
      <c r="E93" s="70">
        <f t="shared" si="2"/>
        <v>86.101796742754431</v>
      </c>
      <c r="H93" s="46"/>
    </row>
    <row r="94" spans="1:10" ht="94.5" x14ac:dyDescent="0.2">
      <c r="A94" s="50" t="s">
        <v>134</v>
      </c>
      <c r="B94" s="23" t="s">
        <v>135</v>
      </c>
      <c r="C94" s="59">
        <v>46590.124709999996</v>
      </c>
      <c r="D94" s="59">
        <v>40114.934480000004</v>
      </c>
      <c r="E94" s="70">
        <f t="shared" si="2"/>
        <v>86.101796742754431</v>
      </c>
      <c r="H94" s="46"/>
    </row>
    <row r="95" spans="1:10" ht="31.5" x14ac:dyDescent="0.2">
      <c r="A95" s="43" t="s">
        <v>109</v>
      </c>
      <c r="B95" s="10" t="s">
        <v>108</v>
      </c>
      <c r="C95" s="62">
        <f>C96</f>
        <v>24436.373729999999</v>
      </c>
      <c r="D95" s="62">
        <f>D96</f>
        <v>24192.312689999999</v>
      </c>
      <c r="E95" s="69">
        <f t="shared" si="2"/>
        <v>99.001238716117797</v>
      </c>
    </row>
    <row r="96" spans="1:10" ht="31.5" x14ac:dyDescent="0.2">
      <c r="A96" s="42" t="s">
        <v>110</v>
      </c>
      <c r="B96" s="12" t="s">
        <v>107</v>
      </c>
      <c r="C96" s="59">
        <f>SUM(C97:C98)</f>
        <v>24436.373729999999</v>
      </c>
      <c r="D96" s="59">
        <f>SUM(D97:D98)</f>
        <v>24192.312689999999</v>
      </c>
      <c r="E96" s="70">
        <f t="shared" si="2"/>
        <v>99.001238716117797</v>
      </c>
    </row>
    <row r="97" spans="1:8" ht="94.5" x14ac:dyDescent="0.2">
      <c r="A97" s="50" t="s">
        <v>110</v>
      </c>
      <c r="B97" s="23" t="s">
        <v>157</v>
      </c>
      <c r="C97" s="59">
        <v>10248.86239</v>
      </c>
      <c r="D97" s="59">
        <v>10146.50072</v>
      </c>
      <c r="E97" s="70">
        <f t="shared" si="2"/>
        <v>99.001238712114272</v>
      </c>
    </row>
    <row r="98" spans="1:8" ht="94.5" x14ac:dyDescent="0.2">
      <c r="A98" s="50" t="s">
        <v>110</v>
      </c>
      <c r="B98" s="23" t="s">
        <v>158</v>
      </c>
      <c r="C98" s="59">
        <v>14187.511339999999</v>
      </c>
      <c r="D98" s="59">
        <v>14045.811970000001</v>
      </c>
      <c r="E98" s="70">
        <f t="shared" si="2"/>
        <v>99.001238719009905</v>
      </c>
    </row>
    <row r="99" spans="1:8" ht="47.25" x14ac:dyDescent="0.2">
      <c r="A99" s="9" t="s">
        <v>207</v>
      </c>
      <c r="B99" s="10" t="s">
        <v>208</v>
      </c>
      <c r="C99" s="67">
        <f>C100</f>
        <v>422.20143999999999</v>
      </c>
      <c r="D99" s="67">
        <f>D100</f>
        <v>422.20081999999996</v>
      </c>
      <c r="E99" s="69">
        <f t="shared" si="2"/>
        <v>99.999853150666652</v>
      </c>
    </row>
    <row r="100" spans="1:8" ht="47.25" x14ac:dyDescent="0.2">
      <c r="A100" s="11" t="s">
        <v>206</v>
      </c>
      <c r="B100" s="52" t="s">
        <v>209</v>
      </c>
      <c r="C100" s="59">
        <f>SUM(C101)+C102</f>
        <v>422.20143999999999</v>
      </c>
      <c r="D100" s="59">
        <f>SUM(D101)+D102</f>
        <v>422.20081999999996</v>
      </c>
      <c r="E100" s="70">
        <f t="shared" si="2"/>
        <v>99.999853150666652</v>
      </c>
    </row>
    <row r="101" spans="1:8" ht="94.5" x14ac:dyDescent="0.2">
      <c r="A101" s="47" t="s">
        <v>206</v>
      </c>
      <c r="B101" s="51" t="s">
        <v>210</v>
      </c>
      <c r="C101" s="59">
        <v>21.11007</v>
      </c>
      <c r="D101" s="59">
        <v>21.109449999999999</v>
      </c>
      <c r="E101" s="70">
        <f t="shared" si="2"/>
        <v>99.997063013054898</v>
      </c>
      <c r="H101" s="26"/>
    </row>
    <row r="102" spans="1:8" ht="94.5" x14ac:dyDescent="0.2">
      <c r="A102" s="47" t="s">
        <v>206</v>
      </c>
      <c r="B102" s="51" t="s">
        <v>211</v>
      </c>
      <c r="C102" s="59">
        <v>401.09136999999998</v>
      </c>
      <c r="D102" s="59">
        <v>401.09136999999998</v>
      </c>
      <c r="E102" s="70">
        <f t="shared" si="2"/>
        <v>100</v>
      </c>
      <c r="H102" s="26"/>
    </row>
    <row r="103" spans="1:8" ht="31.5" x14ac:dyDescent="0.2">
      <c r="A103" s="9" t="s">
        <v>212</v>
      </c>
      <c r="B103" s="71" t="s">
        <v>214</v>
      </c>
      <c r="C103" s="62">
        <f>C104</f>
        <v>12566.78795</v>
      </c>
      <c r="D103" s="62">
        <f>D104</f>
        <v>12566.78795</v>
      </c>
      <c r="E103" s="69">
        <f t="shared" si="2"/>
        <v>100</v>
      </c>
      <c r="H103" s="26"/>
    </row>
    <row r="104" spans="1:8" ht="31.5" x14ac:dyDescent="0.2">
      <c r="A104" s="11" t="s">
        <v>213</v>
      </c>
      <c r="B104" s="52" t="s">
        <v>215</v>
      </c>
      <c r="C104" s="58">
        <f>C105+C106</f>
        <v>12566.78795</v>
      </c>
      <c r="D104" s="58">
        <f>D105+D106</f>
        <v>12566.78795</v>
      </c>
      <c r="E104" s="70">
        <f t="shared" si="2"/>
        <v>100</v>
      </c>
      <c r="H104" s="26"/>
    </row>
    <row r="105" spans="1:8" ht="31.5" x14ac:dyDescent="0.2">
      <c r="A105" s="47" t="s">
        <v>213</v>
      </c>
      <c r="B105" s="72" t="s">
        <v>216</v>
      </c>
      <c r="C105" s="59">
        <v>11725.551149999999</v>
      </c>
      <c r="D105" s="59">
        <v>11725.551149999999</v>
      </c>
      <c r="E105" s="70">
        <f t="shared" si="2"/>
        <v>100</v>
      </c>
      <c r="H105" s="26"/>
    </row>
    <row r="106" spans="1:8" ht="31.5" x14ac:dyDescent="0.2">
      <c r="A106" s="47" t="s">
        <v>213</v>
      </c>
      <c r="B106" s="51" t="s">
        <v>217</v>
      </c>
      <c r="C106" s="59">
        <v>841.23680000000002</v>
      </c>
      <c r="D106" s="59">
        <v>841.23680000000002</v>
      </c>
      <c r="E106" s="70">
        <f t="shared" si="2"/>
        <v>100</v>
      </c>
      <c r="H106" s="26"/>
    </row>
    <row r="107" spans="1:8" ht="15.75" x14ac:dyDescent="0.2">
      <c r="A107" s="9" t="s">
        <v>95</v>
      </c>
      <c r="B107" s="10" t="s">
        <v>63</v>
      </c>
      <c r="C107" s="67">
        <f>C108</f>
        <v>73645.648820000002</v>
      </c>
      <c r="D107" s="67">
        <f>D108</f>
        <v>67889.871350000001</v>
      </c>
      <c r="E107" s="69">
        <f t="shared" si="2"/>
        <v>92.184497574231571</v>
      </c>
    </row>
    <row r="108" spans="1:8" ht="15.75" x14ac:dyDescent="0.2">
      <c r="A108" s="11" t="s">
        <v>96</v>
      </c>
      <c r="B108" s="24" t="s">
        <v>64</v>
      </c>
      <c r="C108" s="57">
        <f>SUM(C109:C118)</f>
        <v>73645.648820000002</v>
      </c>
      <c r="D108" s="57">
        <f>SUM(D109:D118)</f>
        <v>67889.871350000001</v>
      </c>
      <c r="E108" s="70">
        <f t="shared" si="2"/>
        <v>92.184497574231571</v>
      </c>
    </row>
    <row r="109" spans="1:8" ht="47.25" x14ac:dyDescent="0.2">
      <c r="A109" s="47" t="s">
        <v>96</v>
      </c>
      <c r="B109" s="51" t="s">
        <v>143</v>
      </c>
      <c r="C109" s="59">
        <v>4674.0968999999996</v>
      </c>
      <c r="D109" s="59"/>
      <c r="E109" s="70">
        <f t="shared" si="2"/>
        <v>0</v>
      </c>
    </row>
    <row r="110" spans="1:8" ht="110.25" x14ac:dyDescent="0.2">
      <c r="A110" s="47" t="s">
        <v>96</v>
      </c>
      <c r="B110" s="51" t="s">
        <v>144</v>
      </c>
      <c r="C110" s="59">
        <v>6664.8</v>
      </c>
      <c r="D110" s="59">
        <v>6664.8</v>
      </c>
      <c r="E110" s="70">
        <f t="shared" si="2"/>
        <v>100</v>
      </c>
    </row>
    <row r="111" spans="1:8" ht="126" x14ac:dyDescent="0.2">
      <c r="A111" s="47" t="s">
        <v>96</v>
      </c>
      <c r="B111" s="51" t="s">
        <v>145</v>
      </c>
      <c r="C111" s="59">
        <v>2153.0723499999999</v>
      </c>
      <c r="D111" s="59">
        <v>2153.0723499999999</v>
      </c>
      <c r="E111" s="70">
        <f t="shared" si="2"/>
        <v>100</v>
      </c>
    </row>
    <row r="112" spans="1:8" ht="110.25" x14ac:dyDescent="0.2">
      <c r="A112" s="47" t="s">
        <v>96</v>
      </c>
      <c r="B112" s="51" t="s">
        <v>147</v>
      </c>
      <c r="C112" s="59">
        <v>464.5</v>
      </c>
      <c r="D112" s="59">
        <v>464.5</v>
      </c>
      <c r="E112" s="70">
        <f t="shared" si="2"/>
        <v>100</v>
      </c>
    </row>
    <row r="113" spans="1:5" ht="94.5" x14ac:dyDescent="0.2">
      <c r="A113" s="47" t="s">
        <v>96</v>
      </c>
      <c r="B113" s="51" t="s">
        <v>218</v>
      </c>
      <c r="C113" s="59">
        <v>622.56500000000005</v>
      </c>
      <c r="D113" s="59">
        <v>622.56500000000005</v>
      </c>
      <c r="E113" s="70">
        <f t="shared" si="2"/>
        <v>100</v>
      </c>
    </row>
    <row r="114" spans="1:5" ht="94.5" x14ac:dyDescent="0.2">
      <c r="A114" s="47" t="s">
        <v>96</v>
      </c>
      <c r="B114" s="23" t="s">
        <v>148</v>
      </c>
      <c r="C114" s="68">
        <v>1500</v>
      </c>
      <c r="D114" s="68">
        <v>1500</v>
      </c>
      <c r="E114" s="70">
        <f t="shared" si="2"/>
        <v>100</v>
      </c>
    </row>
    <row r="115" spans="1:5" ht="78.75" x14ac:dyDescent="0.2">
      <c r="A115" s="47" t="s">
        <v>96</v>
      </c>
      <c r="B115" s="23" t="s">
        <v>118</v>
      </c>
      <c r="C115" s="68">
        <v>2123.8254000000002</v>
      </c>
      <c r="D115" s="68">
        <v>2123.8254000000002</v>
      </c>
      <c r="E115" s="70">
        <f t="shared" si="2"/>
        <v>100</v>
      </c>
    </row>
    <row r="116" spans="1:5" ht="94.5" x14ac:dyDescent="0.2">
      <c r="A116" s="47" t="s">
        <v>96</v>
      </c>
      <c r="B116" s="23" t="s">
        <v>112</v>
      </c>
      <c r="C116" s="68">
        <v>150</v>
      </c>
      <c r="D116" s="68">
        <v>150</v>
      </c>
      <c r="E116" s="70">
        <f t="shared" si="2"/>
        <v>100</v>
      </c>
    </row>
    <row r="117" spans="1:5" ht="110.25" x14ac:dyDescent="0.2">
      <c r="A117" s="47" t="s">
        <v>96</v>
      </c>
      <c r="B117" s="23" t="s">
        <v>219</v>
      </c>
      <c r="C117" s="68">
        <v>24632.7886</v>
      </c>
      <c r="D117" s="59">
        <v>24629.908599999999</v>
      </c>
      <c r="E117" s="70">
        <f t="shared" si="2"/>
        <v>99.988308266486726</v>
      </c>
    </row>
    <row r="118" spans="1:5" ht="110.25" x14ac:dyDescent="0.2">
      <c r="A118" s="47" t="s">
        <v>96</v>
      </c>
      <c r="B118" s="23" t="s">
        <v>220</v>
      </c>
      <c r="C118" s="68">
        <v>30660.00057</v>
      </c>
      <c r="D118" s="59">
        <v>29581.200000000001</v>
      </c>
      <c r="E118" s="70">
        <f t="shared" si="2"/>
        <v>96.481407208271293</v>
      </c>
    </row>
    <row r="119" spans="1:5" s="3" customFormat="1" ht="31.5" x14ac:dyDescent="0.2">
      <c r="A119" s="9" t="s">
        <v>97</v>
      </c>
      <c r="B119" s="10" t="s">
        <v>88</v>
      </c>
      <c r="C119" s="62">
        <f>C120+C121+C124</f>
        <v>33530.961600000002</v>
      </c>
      <c r="D119" s="62">
        <f>D120+D121+D124</f>
        <v>33517.791600000004</v>
      </c>
      <c r="E119" s="70">
        <f t="shared" si="2"/>
        <v>99.960722868144643</v>
      </c>
    </row>
    <row r="120" spans="1:5" s="34" customFormat="1" ht="47.25" x14ac:dyDescent="0.2">
      <c r="A120" s="11" t="s">
        <v>98</v>
      </c>
      <c r="B120" s="12" t="s">
        <v>89</v>
      </c>
      <c r="C120" s="58">
        <v>18642.5</v>
      </c>
      <c r="D120" s="58">
        <v>18642.5</v>
      </c>
      <c r="E120" s="70">
        <f t="shared" si="2"/>
        <v>100</v>
      </c>
    </row>
    <row r="121" spans="1:5" s="34" customFormat="1" ht="47.25" x14ac:dyDescent="0.2">
      <c r="A121" s="11" t="s">
        <v>99</v>
      </c>
      <c r="B121" s="12" t="s">
        <v>90</v>
      </c>
      <c r="C121" s="58">
        <f>C122+C123</f>
        <v>14560.29</v>
      </c>
      <c r="D121" s="58">
        <f>D122+D123</f>
        <v>14560.29</v>
      </c>
      <c r="E121" s="70">
        <f t="shared" si="2"/>
        <v>100</v>
      </c>
    </row>
    <row r="122" spans="1:5" s="34" customFormat="1" ht="75" x14ac:dyDescent="0.2">
      <c r="A122" s="35" t="s">
        <v>99</v>
      </c>
      <c r="B122" s="36" t="s">
        <v>91</v>
      </c>
      <c r="C122" s="59">
        <v>14133.19</v>
      </c>
      <c r="D122" s="59">
        <v>14133.19</v>
      </c>
      <c r="E122" s="70">
        <f t="shared" si="2"/>
        <v>100</v>
      </c>
    </row>
    <row r="123" spans="1:5" s="34" customFormat="1" ht="60" x14ac:dyDescent="0.2">
      <c r="A123" s="35" t="s">
        <v>99</v>
      </c>
      <c r="B123" s="36" t="s">
        <v>92</v>
      </c>
      <c r="C123" s="59">
        <v>427.1</v>
      </c>
      <c r="D123" s="59">
        <v>427.1</v>
      </c>
      <c r="E123" s="70">
        <f t="shared" si="2"/>
        <v>100</v>
      </c>
    </row>
    <row r="124" spans="1:5" s="34" customFormat="1" ht="28.5" x14ac:dyDescent="0.2">
      <c r="A124" s="74" t="s">
        <v>231</v>
      </c>
      <c r="B124" s="73" t="s">
        <v>229</v>
      </c>
      <c r="C124" s="62">
        <f>C125</f>
        <v>328.17160000000001</v>
      </c>
      <c r="D124" s="62">
        <f>D125</f>
        <v>315.0016</v>
      </c>
      <c r="E124" s="69">
        <f t="shared" si="2"/>
        <v>95.986855657223231</v>
      </c>
    </row>
    <row r="125" spans="1:5" s="34" customFormat="1" ht="30" x14ac:dyDescent="0.2">
      <c r="A125" s="35" t="s">
        <v>232</v>
      </c>
      <c r="B125" s="36" t="s">
        <v>230</v>
      </c>
      <c r="C125" s="59">
        <v>328.17160000000001</v>
      </c>
      <c r="D125" s="59">
        <v>315.0016</v>
      </c>
      <c r="E125" s="75">
        <f t="shared" si="2"/>
        <v>95.986855657223231</v>
      </c>
    </row>
    <row r="126" spans="1:5" s="34" customFormat="1" ht="15.75" x14ac:dyDescent="0.2">
      <c r="A126" s="37" t="s">
        <v>114</v>
      </c>
      <c r="B126" s="10" t="s">
        <v>113</v>
      </c>
      <c r="C126" s="62">
        <f>C127+C129+C131+C132+C133+C130</f>
        <v>35492.153359999997</v>
      </c>
      <c r="D126" s="62">
        <f>D127+D129+D131+D132+D133+D130</f>
        <v>35492.153359999997</v>
      </c>
      <c r="E126" s="69">
        <f t="shared" si="2"/>
        <v>100</v>
      </c>
    </row>
    <row r="127" spans="1:5" s="34" customFormat="1" ht="75" hidden="1" x14ac:dyDescent="0.2">
      <c r="A127" s="53" t="s">
        <v>172</v>
      </c>
      <c r="B127" s="44" t="s">
        <v>170</v>
      </c>
      <c r="C127" s="58">
        <f>C128</f>
        <v>0</v>
      </c>
      <c r="D127" s="58">
        <f>D128</f>
        <v>0</v>
      </c>
      <c r="E127" s="70" t="e">
        <f t="shared" si="2"/>
        <v>#DIV/0!</v>
      </c>
    </row>
    <row r="128" spans="1:5" s="34" customFormat="1" ht="45" hidden="1" x14ac:dyDescent="0.2">
      <c r="A128" s="54" t="s">
        <v>172</v>
      </c>
      <c r="B128" s="36" t="s">
        <v>171</v>
      </c>
      <c r="C128" s="59"/>
      <c r="D128" s="59"/>
      <c r="E128" s="70" t="e">
        <f t="shared" si="2"/>
        <v>#DIV/0!</v>
      </c>
    </row>
    <row r="129" spans="1:5" ht="81" hidden="1" customHeight="1" x14ac:dyDescent="0.2">
      <c r="A129" s="55" t="s">
        <v>173</v>
      </c>
      <c r="B129" s="56" t="s">
        <v>174</v>
      </c>
      <c r="C129" s="59"/>
      <c r="D129" s="59"/>
      <c r="E129" s="70" t="e">
        <f t="shared" si="2"/>
        <v>#DIV/0!</v>
      </c>
    </row>
    <row r="130" spans="1:5" ht="66.75" hidden="1" customHeight="1" x14ac:dyDescent="0.2">
      <c r="A130" s="55" t="s">
        <v>173</v>
      </c>
      <c r="B130" s="56" t="s">
        <v>178</v>
      </c>
      <c r="C130" s="60"/>
      <c r="D130" s="59"/>
      <c r="E130" s="70" t="e">
        <f t="shared" si="2"/>
        <v>#DIV/0!</v>
      </c>
    </row>
    <row r="131" spans="1:5" ht="69.75" hidden="1" customHeight="1" x14ac:dyDescent="0.2">
      <c r="A131" s="55" t="s">
        <v>177</v>
      </c>
      <c r="B131" s="56" t="s">
        <v>175</v>
      </c>
      <c r="C131" s="60"/>
      <c r="D131" s="59"/>
      <c r="E131" s="70" t="e">
        <f t="shared" si="2"/>
        <v>#DIV/0!</v>
      </c>
    </row>
    <row r="132" spans="1:5" ht="75.75" hidden="1" customHeight="1" x14ac:dyDescent="0.2">
      <c r="A132" s="55" t="s">
        <v>177</v>
      </c>
      <c r="B132" s="23" t="s">
        <v>176</v>
      </c>
      <c r="C132" s="60"/>
      <c r="D132" s="59"/>
      <c r="E132" s="70" t="e">
        <f t="shared" si="2"/>
        <v>#DIV/0!</v>
      </c>
    </row>
    <row r="133" spans="1:5" s="34" customFormat="1" ht="30" x14ac:dyDescent="0.2">
      <c r="A133" s="45" t="s">
        <v>116</v>
      </c>
      <c r="B133" s="44" t="s">
        <v>115</v>
      </c>
      <c r="C133" s="58">
        <f>SUM(C134:C146)</f>
        <v>35492.153359999997</v>
      </c>
      <c r="D133" s="58">
        <f>SUM(D134:D146)</f>
        <v>35492.153359999997</v>
      </c>
      <c r="E133" s="70">
        <f t="shared" si="2"/>
        <v>100</v>
      </c>
    </row>
    <row r="134" spans="1:5" s="34" customFormat="1" ht="30" x14ac:dyDescent="0.2">
      <c r="A134" s="35" t="s">
        <v>116</v>
      </c>
      <c r="B134" s="36" t="s">
        <v>149</v>
      </c>
      <c r="C134" s="59">
        <v>3617.7860000000001</v>
      </c>
      <c r="D134" s="59">
        <v>3617.7860000000001</v>
      </c>
      <c r="E134" s="70">
        <f t="shared" si="2"/>
        <v>100</v>
      </c>
    </row>
    <row r="135" spans="1:5" s="34" customFormat="1" ht="105" hidden="1" x14ac:dyDescent="0.2">
      <c r="A135" s="35" t="s">
        <v>116</v>
      </c>
      <c r="B135" s="36" t="s">
        <v>179</v>
      </c>
      <c r="C135" s="59"/>
      <c r="D135" s="59"/>
      <c r="E135" s="70" t="e">
        <f t="shared" si="2"/>
        <v>#DIV/0!</v>
      </c>
    </row>
    <row r="136" spans="1:5" s="34" customFormat="1" ht="30" x14ac:dyDescent="0.2">
      <c r="A136" s="35" t="s">
        <v>116</v>
      </c>
      <c r="B136" s="36" t="s">
        <v>221</v>
      </c>
      <c r="C136" s="59">
        <v>416</v>
      </c>
      <c r="D136" s="59">
        <v>416</v>
      </c>
      <c r="E136" s="70">
        <f t="shared" si="2"/>
        <v>100</v>
      </c>
    </row>
    <row r="137" spans="1:5" s="34" customFormat="1" ht="30" x14ac:dyDescent="0.2">
      <c r="A137" s="35" t="s">
        <v>116</v>
      </c>
      <c r="B137" s="36" t="s">
        <v>222</v>
      </c>
      <c r="C137" s="59">
        <v>20</v>
      </c>
      <c r="D137" s="59">
        <v>20</v>
      </c>
      <c r="E137" s="70">
        <f t="shared" si="2"/>
        <v>100</v>
      </c>
    </row>
    <row r="138" spans="1:5" s="34" customFormat="1" ht="30" x14ac:dyDescent="0.2">
      <c r="A138" s="35" t="s">
        <v>116</v>
      </c>
      <c r="B138" s="36" t="s">
        <v>150</v>
      </c>
      <c r="C138" s="59">
        <v>2812.6149999999998</v>
      </c>
      <c r="D138" s="59">
        <v>2812.6149999999998</v>
      </c>
      <c r="E138" s="70">
        <f t="shared" si="2"/>
        <v>100</v>
      </c>
    </row>
    <row r="139" spans="1:5" s="34" customFormat="1" ht="45" x14ac:dyDescent="0.2">
      <c r="A139" s="35" t="s">
        <v>116</v>
      </c>
      <c r="B139" s="36" t="s">
        <v>223</v>
      </c>
      <c r="C139" s="59">
        <v>14198.834999999999</v>
      </c>
      <c r="D139" s="59">
        <v>14198.834999999999</v>
      </c>
      <c r="E139" s="70">
        <f t="shared" si="2"/>
        <v>100</v>
      </c>
    </row>
    <row r="140" spans="1:5" s="34" customFormat="1" ht="60" x14ac:dyDescent="0.2">
      <c r="A140" s="35" t="s">
        <v>116</v>
      </c>
      <c r="B140" s="36" t="s">
        <v>224</v>
      </c>
      <c r="C140" s="59">
        <v>1084</v>
      </c>
      <c r="D140" s="59">
        <v>1084</v>
      </c>
      <c r="E140" s="70">
        <f t="shared" si="2"/>
        <v>100</v>
      </c>
    </row>
    <row r="141" spans="1:5" s="34" customFormat="1" ht="30" x14ac:dyDescent="0.2">
      <c r="A141" s="35" t="s">
        <v>116</v>
      </c>
      <c r="B141" s="36" t="s">
        <v>225</v>
      </c>
      <c r="C141" s="59">
        <v>10000</v>
      </c>
      <c r="D141" s="59">
        <v>10000</v>
      </c>
      <c r="E141" s="70">
        <f t="shared" si="2"/>
        <v>100</v>
      </c>
    </row>
    <row r="142" spans="1:5" s="34" customFormat="1" ht="90" x14ac:dyDescent="0.2">
      <c r="A142" s="35" t="s">
        <v>116</v>
      </c>
      <c r="B142" s="36" t="s">
        <v>226</v>
      </c>
      <c r="C142" s="59">
        <v>2281.2800000000002</v>
      </c>
      <c r="D142" s="59">
        <v>2281.2800000000002</v>
      </c>
      <c r="E142" s="70">
        <f t="shared" si="2"/>
        <v>100</v>
      </c>
    </row>
    <row r="143" spans="1:5" s="34" customFormat="1" ht="30" x14ac:dyDescent="0.2">
      <c r="A143" s="35" t="s">
        <v>116</v>
      </c>
      <c r="B143" s="36" t="s">
        <v>227</v>
      </c>
      <c r="C143" s="59">
        <v>61.637360000000001</v>
      </c>
      <c r="D143" s="59">
        <v>61.637360000000001</v>
      </c>
      <c r="E143" s="70">
        <f t="shared" si="2"/>
        <v>100</v>
      </c>
    </row>
    <row r="144" spans="1:5" s="34" customFormat="1" ht="30" x14ac:dyDescent="0.2">
      <c r="A144" s="35" t="s">
        <v>116</v>
      </c>
      <c r="B144" s="36" t="s">
        <v>228</v>
      </c>
      <c r="C144" s="59">
        <v>1000</v>
      </c>
      <c r="D144" s="59">
        <v>1000</v>
      </c>
      <c r="E144" s="70">
        <f t="shared" si="2"/>
        <v>100</v>
      </c>
    </row>
    <row r="145" spans="1:5" s="34" customFormat="1" ht="30" hidden="1" x14ac:dyDescent="0.2">
      <c r="A145" s="35" t="s">
        <v>116</v>
      </c>
      <c r="B145" s="36"/>
      <c r="C145" s="59"/>
      <c r="D145" s="59"/>
      <c r="E145" s="70" t="e">
        <f t="shared" si="2"/>
        <v>#DIV/0!</v>
      </c>
    </row>
    <row r="146" spans="1:5" s="34" customFormat="1" ht="30" hidden="1" x14ac:dyDescent="0.2">
      <c r="A146" s="35" t="s">
        <v>116</v>
      </c>
      <c r="B146" s="36"/>
      <c r="C146" s="59"/>
      <c r="D146" s="59"/>
      <c r="E146" s="70" t="e">
        <f t="shared" si="2"/>
        <v>#DIV/0!</v>
      </c>
    </row>
    <row r="147" spans="1:5" s="34" customFormat="1" ht="15.75" x14ac:dyDescent="0.2">
      <c r="A147" s="9" t="s">
        <v>138</v>
      </c>
      <c r="B147" s="10" t="s">
        <v>139</v>
      </c>
      <c r="C147" s="59">
        <f>C148</f>
        <v>560</v>
      </c>
      <c r="D147" s="59">
        <f>D148</f>
        <v>560</v>
      </c>
      <c r="E147" s="70">
        <f t="shared" si="2"/>
        <v>100</v>
      </c>
    </row>
    <row r="148" spans="1:5" s="34" customFormat="1" ht="30" x14ac:dyDescent="0.2">
      <c r="A148" s="11" t="s">
        <v>142</v>
      </c>
      <c r="B148" s="44" t="s">
        <v>140</v>
      </c>
      <c r="C148" s="59">
        <f>C149</f>
        <v>560</v>
      </c>
      <c r="D148" s="59">
        <f>D149</f>
        <v>560</v>
      </c>
      <c r="E148" s="70">
        <f t="shared" si="2"/>
        <v>100</v>
      </c>
    </row>
    <row r="149" spans="1:5" s="34" customFormat="1" ht="31.5" x14ac:dyDescent="0.2">
      <c r="A149" s="47" t="s">
        <v>141</v>
      </c>
      <c r="B149" s="44" t="s">
        <v>140</v>
      </c>
      <c r="C149" s="59">
        <v>560</v>
      </c>
      <c r="D149" s="59">
        <v>560</v>
      </c>
      <c r="E149" s="70">
        <f t="shared" si="2"/>
        <v>100</v>
      </c>
    </row>
    <row r="150" spans="1:5" s="34" customFormat="1" ht="63" x14ac:dyDescent="0.2">
      <c r="A150" s="37" t="s">
        <v>121</v>
      </c>
      <c r="B150" s="10" t="s">
        <v>122</v>
      </c>
      <c r="C150" s="62">
        <f>C151</f>
        <v>-1569.01918</v>
      </c>
      <c r="D150" s="62">
        <f>D151</f>
        <v>-1569.01918</v>
      </c>
      <c r="E150" s="69">
        <f t="shared" si="2"/>
        <v>100</v>
      </c>
    </row>
    <row r="151" spans="1:5" s="34" customFormat="1" ht="45" x14ac:dyDescent="0.2">
      <c r="A151" s="45" t="s">
        <v>123</v>
      </c>
      <c r="B151" s="44" t="s">
        <v>124</v>
      </c>
      <c r="C151" s="58">
        <v>-1569.01918</v>
      </c>
      <c r="D151" s="58">
        <v>-1569.01918</v>
      </c>
      <c r="E151" s="70">
        <f t="shared" si="2"/>
        <v>100</v>
      </c>
    </row>
    <row r="152" spans="1:5" ht="15.75" x14ac:dyDescent="0.2">
      <c r="A152" s="9"/>
      <c r="B152" s="10" t="s">
        <v>2</v>
      </c>
      <c r="C152" s="62">
        <f>C8+C77</f>
        <v>978857.27111000009</v>
      </c>
      <c r="D152" s="62">
        <f>D8+D77</f>
        <v>905293.72432000004</v>
      </c>
      <c r="E152" s="69">
        <f t="shared" si="2"/>
        <v>92.484752480146497</v>
      </c>
    </row>
    <row r="153" spans="1:5" ht="60.75" customHeight="1" x14ac:dyDescent="0.2">
      <c r="A153" s="20"/>
      <c r="B153" s="21"/>
      <c r="C153" s="78"/>
    </row>
    <row r="155" spans="1:5" x14ac:dyDescent="0.2">
      <c r="B155" s="4" t="s">
        <v>120</v>
      </c>
    </row>
    <row r="159" spans="1:5" x14ac:dyDescent="0.2">
      <c r="C159" s="80"/>
    </row>
  </sheetData>
  <mergeCells count="3">
    <mergeCell ref="C2:E4"/>
    <mergeCell ref="C1:E1"/>
    <mergeCell ref="A5:E5"/>
  </mergeCells>
  <phoneticPr fontId="3" type="noConversion"/>
  <pageMargins left="0.43307086614173229" right="0.23622047244094491" top="0.39370078740157483" bottom="0.23622047244094491" header="0.39370078740157483" footer="0.27559055118110237"/>
  <pageSetup paperSize="9" scale="6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3</vt:lpstr>
      <vt:lpstr>'Приложение 3'!Область_печати</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Волик</dc:creator>
  <cp:lastModifiedBy>user</cp:lastModifiedBy>
  <cp:lastPrinted>2020-12-18T05:30:11Z</cp:lastPrinted>
  <dcterms:created xsi:type="dcterms:W3CDTF">2004-09-10T07:33:41Z</dcterms:created>
  <dcterms:modified xsi:type="dcterms:W3CDTF">2022-06-29T02:09:36Z</dcterms:modified>
</cp:coreProperties>
</file>