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2210" windowHeight="9975"/>
  </bookViews>
  <sheets>
    <sheet name="Общая" sheetId="13" r:id="rId1"/>
  </sheets>
  <calcPr calcId="144525"/>
</workbook>
</file>

<file path=xl/calcChain.xml><?xml version="1.0" encoding="utf-8"?>
<calcChain xmlns="http://schemas.openxmlformats.org/spreadsheetml/2006/main">
  <c r="F22" i="13" l="1"/>
  <c r="F17" i="13"/>
  <c r="F11" i="13"/>
  <c r="F9" i="13"/>
  <c r="E11" i="13"/>
  <c r="E10" i="13"/>
  <c r="E9" i="13"/>
  <c r="C11" i="13"/>
  <c r="D11" i="13" s="1"/>
  <c r="C10" i="13"/>
  <c r="D10" i="13" s="1"/>
  <c r="C9" i="13"/>
  <c r="D9" i="13" s="1"/>
  <c r="G18" i="13" l="1"/>
  <c r="J18" i="13" s="1"/>
  <c r="F20" i="13" l="1"/>
  <c r="G9" i="13" l="1"/>
  <c r="J9" i="13" s="1"/>
  <c r="G11" i="13" l="1"/>
  <c r="J11" i="13" s="1"/>
  <c r="J4" i="13" s="1"/>
  <c r="G21" i="13"/>
  <c r="J21" i="13" l="1"/>
  <c r="G14" i="13" l="1"/>
  <c r="J14" i="13" s="1"/>
  <c r="C8" i="13"/>
  <c r="C24" i="13" s="1"/>
  <c r="G15" i="13" l="1"/>
  <c r="J15" i="13" s="1"/>
  <c r="D8" i="13"/>
  <c r="D24" i="13" l="1"/>
  <c r="F8" i="13" l="1"/>
  <c r="G16" i="13"/>
  <c r="J16" i="13" s="1"/>
  <c r="G17" i="13"/>
  <c r="J17" i="13" s="1"/>
  <c r="G19" i="13"/>
  <c r="J19" i="13" s="1"/>
  <c r="G23" i="13"/>
  <c r="G22" i="13"/>
  <c r="G10" i="13" l="1"/>
  <c r="J10" i="13" s="1"/>
  <c r="J8" i="13" s="1"/>
  <c r="E8" i="13"/>
  <c r="E24" i="13" s="1"/>
  <c r="J23" i="13"/>
  <c r="G20" i="13"/>
  <c r="F12" i="13"/>
  <c r="G13" i="13"/>
  <c r="J22" i="13"/>
  <c r="J13" i="13" l="1"/>
  <c r="J20" i="13"/>
  <c r="G8" i="13"/>
  <c r="G12" i="13"/>
  <c r="G24" i="13" l="1"/>
  <c r="J12" i="13"/>
</calcChain>
</file>

<file path=xl/sharedStrings.xml><?xml version="1.0" encoding="utf-8"?>
<sst xmlns="http://schemas.openxmlformats.org/spreadsheetml/2006/main" count="33" uniqueCount="31">
  <si>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</si>
  <si>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</si>
  <si>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</si>
  <si>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</si>
  <si>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</si>
  <si>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</si>
  <si>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</si>
  <si>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</si>
  <si>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</si>
  <si>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</si>
  <si>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Наименование статьи</t>
  </si>
  <si>
    <t>ИТОГО</t>
  </si>
  <si>
    <t xml:space="preserve">ИТОГО </t>
  </si>
  <si>
    <t xml:space="preserve">КФКР </t>
  </si>
  <si>
    <t>ВСЕГО</t>
  </si>
  <si>
    <t>ППП 911</t>
  </si>
  <si>
    <t>Оплата труда и нач-я на выплаты по оплате труда</t>
  </si>
  <si>
    <t>4910100</t>
  </si>
  <si>
    <t>КВР</t>
  </si>
  <si>
    <t>КФКР 0102</t>
  </si>
  <si>
    <t>КФКР 0103</t>
  </si>
  <si>
    <t>1004</t>
  </si>
  <si>
    <t>1001</t>
  </si>
  <si>
    <t>з/п с нач.</t>
  </si>
  <si>
    <t>Налог на имущество</t>
  </si>
  <si>
    <t>Иные платежи</t>
  </si>
  <si>
    <t>Прочаяя закупка товаров, работ, услуг</t>
  </si>
  <si>
    <t xml:space="preserve">Уплата налогов, сборов и иных платежей </t>
  </si>
  <si>
    <t xml:space="preserve">                        Собрание депутатов Елизовского городского поселения</t>
  </si>
  <si>
    <t>2022г.</t>
  </si>
  <si>
    <t>Уплата прочих налогов, сборов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</si>
</sst>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1" fontId="2" fillId="0" borderId="0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1" fontId="4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28575</xdr:rowOff>
    </xdr:from>
    <xdr:to>
      <xdr:col>10</xdr:col>
      <xdr:colOff>0</xdr:colOff>
      <xdr:row>2</xdr:row>
      <xdr:rowOff>161925</xdr:rowOff>
    </xdr:to>
    <xdr:sp macro="" textlink="">
      <xdr:nvSpPr>
        <xdr:cNvPr id="3" name="TextBox 2"/>
        <xdr:cNvSpPr txBox="1"/>
      </xdr:nvSpPr>
      <xdr:spPr>
        <a:xfrm>
          <a:off x="4991100" y="28575"/>
          <a:ext cx="42767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Приложение</a:t>
          </a:r>
          <a:r>
            <a:rPr lang="ru-RU" sz="1100" baseline="0">
              <a:latin typeface="Times New Roman" pitchFamily="18" charset="0"/>
              <a:cs typeface="Times New Roman" pitchFamily="18" charset="0"/>
            </a:rPr>
            <a:t> к Решению Собрания депутатов Елизовского городского поселения № 175 от 27 сентября 2022 года</a:t>
          </a:r>
          <a:endParaRPr lang="ru-RU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abSelected="1" workbookViewId="0">
      <selection activeCell="N12" sqref="N12"/>
    </sheetView>
  </sheetViews>
  <sheetFormatPr defaultRowHeight="12.75" x14ac:dyDescent="0.2"/>
  <cols>
    <col min="1" max="1" width="6.140625" style="6" customWidth="1"/>
    <col min="2" max="2" width="48" customWidth="1"/>
    <col min="3" max="3" width="10" style="6" customWidth="1"/>
    <col min="4" max="4" width="10.5703125" style="6" customWidth="1"/>
    <col min="5" max="5" width="11.7109375" style="6" customWidth="1"/>
    <col min="6" max="6" width="12.28515625" style="6" customWidth="1"/>
    <col min="7" max="7" width="12.85546875" style="6" customWidth="1"/>
    <col min="8" max="8" width="8.140625" style="6" customWidth="1"/>
    <col min="9" max="9" width="8.42578125" style="6" customWidth="1"/>
    <col min="10" max="10" width="10.85546875" style="6" customWidth="1"/>
    <col min="11" max="11" width="10.7109375" bestFit="1" customWidth="1"/>
    <col min="12" max="12" width="12.7109375" bestFit="1" customWidth="1"/>
  </cols>
  <sheetData>
    <row r="3" spans="1:13" ht="15.75" x14ac:dyDescent="0.25">
      <c r="A3" s="18"/>
      <c r="B3" s="19"/>
      <c r="C3" s="20"/>
      <c r="D3" s="18"/>
      <c r="E3" s="18"/>
      <c r="F3" s="18"/>
      <c r="G3" s="18"/>
      <c r="H3" s="18"/>
      <c r="I3" s="18"/>
      <c r="J3" s="18"/>
    </row>
    <row r="4" spans="1:13" ht="15.75" x14ac:dyDescent="0.25">
      <c r="A4" s="18"/>
      <c r="B4" s="17" t="s">
        <v>28</v>
      </c>
      <c r="C4" s="17"/>
      <c r="D4" s="17"/>
      <c r="E4" s="17" t="s">
        <v>29</v>
      </c>
      <c r="F4" s="17"/>
      <c r="G4" s="17"/>
      <c r="H4" s="17"/>
      <c r="I4" s="17" t="s">
        <v>23</v>
      </c>
      <c r="J4" s="21">
        <f>J9+J11</f>
        <v>22114392</v>
      </c>
    </row>
    <row r="5" spans="1:13" ht="15.75" x14ac:dyDescent="0.25">
      <c r="A5" s="18"/>
      <c r="B5" s="17"/>
      <c r="C5" s="17"/>
      <c r="D5" s="17"/>
      <c r="E5" s="17"/>
      <c r="F5" s="17"/>
      <c r="G5" s="17"/>
      <c r="H5" s="17"/>
      <c r="I5" s="17"/>
      <c r="J5" s="18"/>
    </row>
    <row r="6" spans="1:13" ht="15.75" x14ac:dyDescent="0.25">
      <c r="A6" s="22"/>
      <c r="B6" s="23" t="s">
        <v>15</v>
      </c>
      <c r="C6" s="49" t="s">
        <v>19</v>
      </c>
      <c r="D6" s="48"/>
      <c r="E6" s="47" t="s">
        <v>20</v>
      </c>
      <c r="F6" s="47"/>
      <c r="G6" s="48"/>
      <c r="H6" s="24" t="s">
        <v>13</v>
      </c>
      <c r="I6" s="25">
        <v>1001</v>
      </c>
      <c r="J6" s="26"/>
    </row>
    <row r="7" spans="1:13" s="2" customFormat="1" ht="21.6" customHeight="1" x14ac:dyDescent="0.25">
      <c r="A7" s="27" t="s">
        <v>18</v>
      </c>
      <c r="B7" s="27" t="s">
        <v>10</v>
      </c>
      <c r="C7" s="28"/>
      <c r="D7" s="28" t="s">
        <v>11</v>
      </c>
      <c r="E7" s="28" t="s">
        <v>21</v>
      </c>
      <c r="F7" s="28" t="s">
        <v>22</v>
      </c>
      <c r="G7" s="28" t="s">
        <v>12</v>
      </c>
      <c r="H7" s="29" t="s">
        <v>17</v>
      </c>
      <c r="I7" s="30" t="s">
        <v>11</v>
      </c>
      <c r="J7" s="27" t="s">
        <v>14</v>
      </c>
    </row>
    <row r="8" spans="1:13" s="1" customFormat="1" ht="21" customHeight="1" x14ac:dyDescent="0.25">
      <c r="A8" s="27"/>
      <c r="B8" s="31" t="s">
        <v>16</v>
      </c>
      <c r="C8" s="32">
        <f>C9+C10+C11</f>
        <v>0</v>
      </c>
      <c r="D8" s="32">
        <f>D9+D10+D11</f>
        <v>0</v>
      </c>
      <c r="E8" s="32">
        <f>E9+E10+E11</f>
        <v>6420162</v>
      </c>
      <c r="F8" s="32">
        <f>F9+F10+F11</f>
        <v>16450730</v>
      </c>
      <c r="G8" s="32">
        <f>G9+G10+G11</f>
        <v>22870892</v>
      </c>
      <c r="H8" s="33"/>
      <c r="I8" s="32"/>
      <c r="J8" s="32">
        <f>J9+J10+J11</f>
        <v>22870892</v>
      </c>
      <c r="K8" s="11"/>
    </row>
    <row r="9" spans="1:13" ht="21" customHeight="1" x14ac:dyDescent="0.25">
      <c r="A9" s="26">
        <v>121</v>
      </c>
      <c r="B9" s="34" t="s">
        <v>0</v>
      </c>
      <c r="C9" s="35">
        <f>3170760-3170760</f>
        <v>0</v>
      </c>
      <c r="D9" s="35">
        <f>C9</f>
        <v>0</v>
      </c>
      <c r="E9" s="36">
        <f>2473427+2534123</f>
        <v>5007550</v>
      </c>
      <c r="F9" s="36">
        <f>11670562+636637</f>
        <v>12307199</v>
      </c>
      <c r="G9" s="36">
        <f>E9+F9</f>
        <v>17314749</v>
      </c>
      <c r="H9" s="37"/>
      <c r="I9" s="36"/>
      <c r="J9" s="36">
        <f>G9+D9</f>
        <v>17314749</v>
      </c>
      <c r="K9" s="1"/>
      <c r="L9" s="14"/>
    </row>
    <row r="10" spans="1:13" ht="20.25" customHeight="1" x14ac:dyDescent="0.25">
      <c r="A10" s="26">
        <v>122</v>
      </c>
      <c r="B10" s="34" t="s">
        <v>1</v>
      </c>
      <c r="C10" s="35">
        <f>105500-105500</f>
        <v>0</v>
      </c>
      <c r="D10" s="35">
        <f>C10</f>
        <v>0</v>
      </c>
      <c r="E10" s="36">
        <f>105500+105500</f>
        <v>211000</v>
      </c>
      <c r="F10" s="36">
        <v>545500</v>
      </c>
      <c r="G10" s="36">
        <f>E10+F10</f>
        <v>756500</v>
      </c>
      <c r="H10" s="37"/>
      <c r="I10" s="36"/>
      <c r="J10" s="36">
        <f t="shared" ref="J10:J11" si="0">G10+D10</f>
        <v>756500</v>
      </c>
      <c r="L10" s="14"/>
    </row>
    <row r="11" spans="1:13" ht="21" customHeight="1" x14ac:dyDescent="0.25">
      <c r="A11" s="26">
        <v>129</v>
      </c>
      <c r="B11" s="34" t="s">
        <v>2</v>
      </c>
      <c r="C11" s="35">
        <f>688940-688940</f>
        <v>0</v>
      </c>
      <c r="D11" s="35">
        <f>C11</f>
        <v>0</v>
      </c>
      <c r="E11" s="36">
        <f>582248+619364</f>
        <v>1201612</v>
      </c>
      <c r="F11" s="36">
        <f>3528455+69576</f>
        <v>3598031</v>
      </c>
      <c r="G11" s="36">
        <f>E11+F11</f>
        <v>4799643</v>
      </c>
      <c r="H11" s="37"/>
      <c r="I11" s="36"/>
      <c r="J11" s="36">
        <f t="shared" si="0"/>
        <v>4799643</v>
      </c>
      <c r="K11" s="1"/>
      <c r="L11" s="14"/>
    </row>
    <row r="12" spans="1:13" s="1" customFormat="1" ht="21.75" customHeight="1" x14ac:dyDescent="0.25">
      <c r="A12" s="27">
        <v>244</v>
      </c>
      <c r="B12" s="31" t="s">
        <v>26</v>
      </c>
      <c r="C12" s="32"/>
      <c r="D12" s="32"/>
      <c r="E12" s="32"/>
      <c r="F12" s="32">
        <f>F13+F14+F15+F16+F17+F18+F19</f>
        <v>4075323</v>
      </c>
      <c r="G12" s="32">
        <f>F12</f>
        <v>4075323</v>
      </c>
      <c r="H12" s="33"/>
      <c r="I12" s="32"/>
      <c r="J12" s="32">
        <f>G12</f>
        <v>4075323</v>
      </c>
      <c r="L12" s="15"/>
    </row>
    <row r="13" spans="1:13" ht="19.5" customHeight="1" x14ac:dyDescent="0.25">
      <c r="A13" s="26">
        <v>244</v>
      </c>
      <c r="B13" s="34" t="s">
        <v>3</v>
      </c>
      <c r="C13" s="36"/>
      <c r="D13" s="36"/>
      <c r="E13" s="36"/>
      <c r="F13" s="36">
        <v>201162</v>
      </c>
      <c r="G13" s="36">
        <f>F13</f>
        <v>201162</v>
      </c>
      <c r="H13" s="37"/>
      <c r="I13" s="36"/>
      <c r="J13" s="36">
        <f>G13</f>
        <v>201162</v>
      </c>
    </row>
    <row r="14" spans="1:13" ht="20.25" customHeight="1" x14ac:dyDescent="0.25">
      <c r="A14" s="26">
        <v>244</v>
      </c>
      <c r="B14" s="34" t="s">
        <v>4</v>
      </c>
      <c r="C14" s="36"/>
      <c r="D14" s="36"/>
      <c r="E14" s="36"/>
      <c r="F14" s="36">
        <v>0</v>
      </c>
      <c r="G14" s="36">
        <f>F14</f>
        <v>0</v>
      </c>
      <c r="H14" s="37"/>
      <c r="I14" s="36"/>
      <c r="J14" s="36">
        <f>G14+I14</f>
        <v>0</v>
      </c>
    </row>
    <row r="15" spans="1:13" ht="21" customHeight="1" x14ac:dyDescent="0.25">
      <c r="A15" s="26">
        <v>244</v>
      </c>
      <c r="B15" s="34" t="s">
        <v>5</v>
      </c>
      <c r="C15" s="36"/>
      <c r="D15" s="36"/>
      <c r="E15" s="36"/>
      <c r="F15" s="36">
        <v>1473661</v>
      </c>
      <c r="G15" s="36">
        <f t="shared" ref="G15:G22" si="1">C15+E15+F15</f>
        <v>1473661</v>
      </c>
      <c r="H15" s="37"/>
      <c r="I15" s="36"/>
      <c r="J15" s="36">
        <f>G15+I15</f>
        <v>1473661</v>
      </c>
    </row>
    <row r="16" spans="1:13" ht="21" customHeight="1" x14ac:dyDescent="0.25">
      <c r="A16" s="26">
        <v>244</v>
      </c>
      <c r="B16" s="34" t="s">
        <v>6</v>
      </c>
      <c r="C16" s="36"/>
      <c r="D16" s="36"/>
      <c r="E16" s="36"/>
      <c r="F16" s="36">
        <v>213674</v>
      </c>
      <c r="G16" s="36">
        <f t="shared" si="1"/>
        <v>213674</v>
      </c>
      <c r="H16" s="37"/>
      <c r="I16" s="36"/>
      <c r="J16" s="36">
        <f>G16+I16</f>
        <v>213674</v>
      </c>
      <c r="M16" s="16"/>
    </row>
    <row r="17" spans="1:11" ht="21" customHeight="1" x14ac:dyDescent="0.25">
      <c r="A17" s="38">
        <v>244</v>
      </c>
      <c r="B17" s="39" t="s">
        <v>7</v>
      </c>
      <c r="C17" s="40"/>
      <c r="D17" s="40"/>
      <c r="E17" s="40"/>
      <c r="F17" s="40">
        <f>1207085-20000</f>
        <v>1187085</v>
      </c>
      <c r="G17" s="40">
        <f>F17</f>
        <v>1187085</v>
      </c>
      <c r="H17" s="41"/>
      <c r="I17" s="40"/>
      <c r="J17" s="40">
        <f>G17+I17</f>
        <v>1187085</v>
      </c>
    </row>
    <row r="18" spans="1:11" s="1" customFormat="1" ht="21.75" customHeight="1" x14ac:dyDescent="0.25">
      <c r="A18" s="38">
        <v>244</v>
      </c>
      <c r="B18" s="39" t="s">
        <v>9</v>
      </c>
      <c r="C18" s="40"/>
      <c r="D18" s="40"/>
      <c r="E18" s="40"/>
      <c r="F18" s="40">
        <v>809741</v>
      </c>
      <c r="G18" s="40">
        <f>F18</f>
        <v>809741</v>
      </c>
      <c r="H18" s="41"/>
      <c r="I18" s="40"/>
      <c r="J18" s="40">
        <f>G18</f>
        <v>809741</v>
      </c>
    </row>
    <row r="19" spans="1:11" s="3" customFormat="1" ht="21" customHeight="1" x14ac:dyDescent="0.25">
      <c r="A19" s="38">
        <v>244</v>
      </c>
      <c r="B19" s="39" t="s">
        <v>8</v>
      </c>
      <c r="C19" s="40"/>
      <c r="D19" s="40"/>
      <c r="E19" s="40"/>
      <c r="F19" s="40">
        <v>190000</v>
      </c>
      <c r="G19" s="40">
        <f>F19</f>
        <v>190000</v>
      </c>
      <c r="H19" s="41"/>
      <c r="I19" s="40"/>
      <c r="J19" s="40">
        <f>G19</f>
        <v>190000</v>
      </c>
    </row>
    <row r="20" spans="1:11" s="3" customFormat="1" ht="21" customHeight="1" x14ac:dyDescent="0.25">
      <c r="A20" s="42">
        <v>850</v>
      </c>
      <c r="B20" s="43" t="s">
        <v>27</v>
      </c>
      <c r="C20" s="44"/>
      <c r="D20" s="44"/>
      <c r="E20" s="44"/>
      <c r="F20" s="44">
        <f>F21+F22+F23</f>
        <v>28970</v>
      </c>
      <c r="G20" s="44">
        <f>G21+G22+G23</f>
        <v>28970</v>
      </c>
      <c r="H20" s="45"/>
      <c r="I20" s="44"/>
      <c r="J20" s="44">
        <f>J21+J22+J23</f>
        <v>28970</v>
      </c>
    </row>
    <row r="21" spans="1:11" s="3" customFormat="1" ht="21" customHeight="1" x14ac:dyDescent="0.25">
      <c r="A21" s="38">
        <v>851</v>
      </c>
      <c r="B21" s="39" t="s">
        <v>24</v>
      </c>
      <c r="C21" s="40"/>
      <c r="D21" s="40"/>
      <c r="E21" s="40"/>
      <c r="F21" s="40">
        <v>0</v>
      </c>
      <c r="G21" s="40">
        <f>F21</f>
        <v>0</v>
      </c>
      <c r="H21" s="41"/>
      <c r="I21" s="40"/>
      <c r="J21" s="40">
        <f>G21</f>
        <v>0</v>
      </c>
    </row>
    <row r="22" spans="1:11" s="3" customFormat="1" ht="21.75" customHeight="1" x14ac:dyDescent="0.25">
      <c r="A22" s="38">
        <v>852</v>
      </c>
      <c r="B22" s="39" t="s">
        <v>30</v>
      </c>
      <c r="C22" s="40"/>
      <c r="D22" s="40"/>
      <c r="E22" s="40"/>
      <c r="F22" s="40">
        <f>2970+20000</f>
        <v>22970</v>
      </c>
      <c r="G22" s="40">
        <f t="shared" si="1"/>
        <v>22970</v>
      </c>
      <c r="H22" s="41"/>
      <c r="I22" s="40"/>
      <c r="J22" s="40">
        <f>G22+I22</f>
        <v>22970</v>
      </c>
      <c r="K22" s="8"/>
    </row>
    <row r="23" spans="1:11" s="1" customFormat="1" ht="15.75" customHeight="1" x14ac:dyDescent="0.25">
      <c r="A23" s="26">
        <v>853</v>
      </c>
      <c r="B23" s="34" t="s">
        <v>25</v>
      </c>
      <c r="C23" s="36"/>
      <c r="D23" s="36"/>
      <c r="E23" s="36"/>
      <c r="F23" s="36">
        <v>6000</v>
      </c>
      <c r="G23" s="36">
        <f>F23</f>
        <v>6000</v>
      </c>
      <c r="H23" s="37"/>
      <c r="I23" s="36"/>
      <c r="J23" s="36">
        <f>G23</f>
        <v>6000</v>
      </c>
    </row>
    <row r="24" spans="1:11" s="1" customFormat="1" ht="18" customHeight="1" x14ac:dyDescent="0.25">
      <c r="A24" s="27"/>
      <c r="B24" s="31" t="s">
        <v>11</v>
      </c>
      <c r="C24" s="46">
        <f>C8+C12+C22+C23</f>
        <v>0</v>
      </c>
      <c r="D24" s="46">
        <f>D8</f>
        <v>0</v>
      </c>
      <c r="E24" s="32">
        <f>E8+E12+E22+E23</f>
        <v>6420162</v>
      </c>
      <c r="F24" s="32">
        <v>19848810</v>
      </c>
      <c r="G24" s="32">
        <f>G8+G12+G20</f>
        <v>26975185</v>
      </c>
      <c r="H24" s="32">
        <v>0</v>
      </c>
      <c r="I24" s="32">
        <v>0</v>
      </c>
      <c r="J24" s="32">
        <v>26975185</v>
      </c>
    </row>
    <row r="25" spans="1:11" x14ac:dyDescent="0.2">
      <c r="B25" s="5"/>
      <c r="C25" s="10"/>
      <c r="D25" s="10"/>
      <c r="E25" s="10"/>
      <c r="F25" s="10"/>
      <c r="G25" s="10"/>
      <c r="H25" s="10"/>
      <c r="I25" s="4"/>
      <c r="J25" s="7"/>
    </row>
    <row r="27" spans="1:11" x14ac:dyDescent="0.2">
      <c r="C27" s="12"/>
      <c r="D27" s="12"/>
      <c r="E27" s="12"/>
      <c r="F27" s="12"/>
      <c r="G27" s="12"/>
      <c r="H27" s="12"/>
      <c r="I27" s="12"/>
      <c r="J27" s="12"/>
    </row>
    <row r="28" spans="1:11" x14ac:dyDescent="0.2">
      <c r="C28" s="13"/>
      <c r="D28" s="12"/>
      <c r="E28" s="12"/>
      <c r="F28" s="13"/>
      <c r="G28" s="13"/>
      <c r="H28" s="12"/>
      <c r="I28" s="12"/>
      <c r="J28" s="13"/>
    </row>
    <row r="29" spans="1:11" x14ac:dyDescent="0.2">
      <c r="J29" s="9"/>
    </row>
  </sheetData>
  <mergeCells count="2">
    <mergeCell ref="E6:G6"/>
    <mergeCell ref="C6:D6"/>
  </mergeCells>
  <pageMargins left="0.31496062992125984" right="0.31496062992125984" top="0.15748031496062992" bottom="0.35433070866141736" header="0.11811023622047245" footer="0.31496062992125984"/>
  <pageSetup paperSize="9" orientation="landscape" r:id="rId1"/>
  <ignoredErrors>
    <ignoredError sqref="G14:G15 J19 D24 G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2022-09-19T23:10:14Z</cp:lastPrinted>
  <dcterms:created xsi:type="dcterms:W3CDTF">2007-05-07T02:59:48Z</dcterms:created>
  <dcterms:modified xsi:type="dcterms:W3CDTF">2022-09-27T00:55:57Z</dcterms:modified>
</cp:coreProperties>
</file>