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<sst xmlns="http://schemas.openxmlformats.org/spreadsheetml/2006/main" count="131" uniqueCount="104">
  <si>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</si>
  <si>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</si>
  <si>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</si>
  <si>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</si>
  <si>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</si>
  <si>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</si>
  <si>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</si>
  <si>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</si>
  <si>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</si>
  <si>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</si>
  <si>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</si>
  <si>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</si>
  <si>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</si>
  <si>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</si>
  <si>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 xml:space="preserve">Раздел IV - Плата за услуги  по управлению многоквартирным домом </t>
  </si>
  <si>
    <t>Управление МКД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</si>
  <si>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</si>
  <si>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>Ремонт ограждающих несущих конструкций (крыш кровель, плит перекрытия, несущих стен, в т.ч. фасадов, фундаментов и иных ограждающих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</si>
  <si>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лест. Марши, лест. площадки и др. элементы ненесущих конструкций)</t>
  </si>
  <si>
    <t>Промывка системы центрального отопления</t>
  </si>
  <si>
    <t>Утепление трубопроводов внутридомовых инженерных сетей в чердачных помещениях, технических подпольях, подвалах, приямках</t>
  </si>
  <si>
    <t>Подготовка к сезонной эксплуатации оборудования детских и спортивных площадок</t>
  </si>
  <si>
    <t>Закрытие  окон подвалов, слуховых окон, люков и входов на чердак</t>
  </si>
  <si>
    <t>Прочистка ветиляционных каналов</t>
  </si>
  <si>
    <t>Замена электроламп на фасадах жилых домов и в подъезде</t>
  </si>
  <si>
    <t>Проведение планово-предупредительных ремонтов</t>
  </si>
  <si>
    <t>Текущий ремонт центрального отопления</t>
  </si>
  <si>
    <t>Текущий ремонт водоснабжения. канализации</t>
  </si>
  <si>
    <t>Текущий ремонт электротехнических устройств</t>
  </si>
  <si>
    <t>Подметание пыли с потолков, протирка поверхностей</t>
  </si>
  <si>
    <t>влажное подметание, сухая уборка</t>
  </si>
  <si>
    <t>Мытье, влажная уборка (при положительных температур)</t>
  </si>
  <si>
    <t>Содержание подвальных помещений (уборка, дератация, дезинсекция)</t>
  </si>
  <si>
    <t>Уборка земельного участка, входящего в состав общего имущества многоквартирного дома</t>
  </si>
  <si>
    <t>Холодный период</t>
  </si>
  <si>
    <t>Удаление сосулек, снега и наледи с кровель</t>
  </si>
  <si>
    <t>Уборка придомовой территории, сдвижка и подметание снега</t>
  </si>
  <si>
    <t>Механизированная уборка снега на придомовой территории</t>
  </si>
  <si>
    <t>Посыпка территории противогололедным составом и материалами</t>
  </si>
  <si>
    <t>Теплый период</t>
  </si>
  <si>
    <t>Уборка мусора, подметание земельного участка в летний период</t>
  </si>
  <si>
    <t>Сезонное выкашивание газонов, агротехнические мероприятия по уходу за зелеными насаждениями</t>
  </si>
  <si>
    <t>Вывоз твердых коммунальных отходов</t>
  </si>
  <si>
    <t>Уборка мусора на контейнерных площадках</t>
  </si>
  <si>
    <t>Транспортировка крупногабаритных бытовых отходов</t>
  </si>
  <si>
    <t>Прочие услуги</t>
  </si>
  <si>
    <t>Техническое обслуживание общедомового УУТЭ</t>
  </si>
  <si>
    <t>Услуги энергосбыта (агентское вознаграждение)</t>
  </si>
  <si>
    <t>Услуги расчетно-кассового центра</t>
  </si>
  <si>
    <t>Услуги паспортного стола</t>
  </si>
  <si>
    <t>по мере необходимости, согласно плана текущего ремонта</t>
  </si>
  <si>
    <t>1 раз в год</t>
  </si>
  <si>
    <t>по мере необходимости</t>
  </si>
  <si>
    <t>по мере необходимости в течение 2-х дней</t>
  </si>
  <si>
    <t>Подготовка дома к сезонной эксплуатации, в т.ч. регулировка запорной и регулирующей арматуры, проведение  осмотров инженерных сетей</t>
  </si>
  <si>
    <t>1  раз в год</t>
  </si>
  <si>
    <t>Аварийное обслуживание внутридомового инженерного оборудования  (теплоснабжение, водоснабжение, водоотведение, электроснабжения0</t>
  </si>
  <si>
    <t>10</t>
  </si>
  <si>
    <t>11</t>
  </si>
  <si>
    <t>12</t>
  </si>
  <si>
    <t>13</t>
  </si>
  <si>
    <t>14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</si>
  <si>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</si>
  <si>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</si>
  <si>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</si>
  <si>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</si>
  <si>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</si>
  <si>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</si>
  <si>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</si>
  <si>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 раз в сутки во время гололеда или по мере необходимости</t>
  </si>
  <si>
    <t>19</t>
  </si>
  <si>
    <t>20</t>
  </si>
  <si>
    <t>21</t>
  </si>
  <si>
    <t>22</t>
  </si>
  <si>
    <t>ежедневно</t>
  </si>
  <si>
    <t>2 раза в неделю</t>
  </si>
  <si>
    <t>постоянно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</si>
  <si>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</si>
  <si>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</si>
  <si>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</si>
  <si>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</si>
  <si>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</si>
  <si>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</si>
  <si>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</si>
  <si>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</si>
  <si>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</si>
  <si>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по графику</t>
  </si>
  <si>
    <t>Уборка лестничных клеток,  в том числе:</t>
  </si>
  <si>
    <t>стоимость услуг по сбору, вывозу, утилизации (захоронению) твердых коммунальных отходов исключается из платы за содержание жилого помещения  начиная с месяца, в котором услуги по обращению с твердыми коммунальными отходами начинает оказывать региональный оператор по обращению с твердыми коммунальными отходами (исключаются п.п.25,27)</t>
  </si>
  <si>
    <t>Коммунальные ресурсы, потребляемых при использовании и содержании общего имущества в многоквартирном доме, в том числе:</t>
  </si>
  <si>
    <t>33.1</t>
  </si>
  <si>
    <t>33.2</t>
  </si>
  <si>
    <t>33.3</t>
  </si>
  <si>
    <t>холодное водоснабжение с 01 января по 30 июня 2018 года</t>
  </si>
  <si>
    <t>холодное водоснабжение с 01 июля по 31 декабря 2018 года</t>
  </si>
  <si>
    <t>Всего по всем разделам (без стоимости услуг по сбору, вывозу, утилизации (захоронению) твердых коммунальных отходов):</t>
  </si>
  <si>
    <t>2) Коммунальные ресурсы, потребляемые при использовании и содержании общего имущества в многоквартирном доме, рассчитаны но нормативам потребления, утвержденными приказами Министерства жилищно-коммунального хозяйства и энергетики Камчатского края от 29.05.2017 № 355 "Об утверждении нормативов потребления холодной и горячей воды в целях содержания общего имущества в многоквартирных домах Камчатского края" (с изменениями), от 30.08.2016 № 487 "Об утверждении нормативов потребления коммунальных услуг по электроснабжению и газоснабжению для населения Камчатского края"</t>
  </si>
  <si>
    <t>Примечание:                                                                                                                                                                                                                1) в соответствии с частью 8.1. статьи 23  Федерального закона от 29.12.2014 № 458 "О внесении изменений в Федеральный закон "Об отходах производства и потребления", отдельные законодательные акты Российской Федерации и признании утратившими силу отдельных законодательных актов (положений законодательных актов) Российской Федерации"</t>
  </si>
  <si>
    <t>Приложение  2</t>
  </si>
  <si>
    <t>горячее водоснабжение с 01 июля по 31 декабря 2018 года</t>
  </si>
  <si>
    <t>электроэнергия с 01 января по 31 декабря 2018 года</t>
  </si>
  <si>
    <t>к извещению о проведении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</t>
  </si>
  <si>
    <t>горячее водоснабжение  с 01 января по 30 июня 2018 года</t>
  </si>
  <si>
    <t xml:space="preserve">             г.Елизово ул. Ленина 49  (четырехэтажный  дом S = 1134,7 м2 - общая площадь жил. пом.)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</si>
</sst>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2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52">
      <selection activeCell="D64" sqref="D64:D67"/>
    </sheetView>
  </sheetViews>
  <sheetFormatPr defaultColWidth="9.140625" defaultRowHeight="12.75"/>
  <cols>
    <col min="1" max="1" width="6.8515625" style="1" customWidth="1"/>
    <col min="2" max="2" width="47.85156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14" t="s">
        <v>98</v>
      </c>
      <c r="D1" s="91"/>
      <c r="E1" s="91"/>
    </row>
    <row r="2" spans="3:5" ht="61.5" customHeight="1">
      <c r="C2" s="115" t="s">
        <v>101</v>
      </c>
      <c r="D2" s="115"/>
      <c r="E2" s="115"/>
    </row>
    <row r="3" spans="3:5" ht="12.75">
      <c r="C3" s="6"/>
      <c r="D3" s="6"/>
      <c r="E3" s="6"/>
    </row>
    <row r="4" spans="1:5" ht="26.25" customHeight="1">
      <c r="A4" s="116" t="s">
        <v>16</v>
      </c>
      <c r="B4" s="116"/>
      <c r="C4" s="116"/>
      <c r="D4" s="116"/>
      <c r="E4" s="116"/>
    </row>
    <row r="5" spans="1:5" ht="12.75">
      <c r="A5" s="18"/>
      <c r="B5" s="18"/>
      <c r="C5" s="18"/>
      <c r="D5" s="18"/>
      <c r="E5" s="18"/>
    </row>
    <row r="6" spans="1:5" ht="17.25" customHeight="1">
      <c r="A6" s="117" t="s">
        <v>103</v>
      </c>
      <c r="B6" s="118"/>
      <c r="C6" s="118"/>
      <c r="D6" s="118"/>
      <c r="E6" s="118"/>
    </row>
    <row r="7" spans="1:5" ht="17.25" customHeight="1" thickBot="1">
      <c r="A7" s="19"/>
      <c r="B7" s="20"/>
      <c r="C7" s="20"/>
      <c r="D7" s="20"/>
      <c r="E7" s="20"/>
    </row>
    <row r="8" spans="1:7" s="4" customFormat="1" ht="30.75" thickBot="1">
      <c r="A8" s="21" t="s">
        <v>0</v>
      </c>
      <c r="B8" s="22" t="s">
        <v>1</v>
      </c>
      <c r="C8" s="22" t="s">
        <v>2</v>
      </c>
      <c r="D8" s="22" t="s">
        <v>4</v>
      </c>
      <c r="E8" s="23" t="s">
        <v>3</v>
      </c>
      <c r="F8" s="3"/>
      <c r="G8" s="3"/>
    </row>
    <row r="9" spans="1:8" s="4" customFormat="1" ht="15.75" customHeight="1">
      <c r="A9" s="99" t="s">
        <v>5</v>
      </c>
      <c r="B9" s="112"/>
      <c r="C9" s="112"/>
      <c r="D9" s="112"/>
      <c r="E9" s="113"/>
      <c r="F9" s="3">
        <v>1134.7</v>
      </c>
      <c r="G9" s="3"/>
      <c r="H9" s="5"/>
    </row>
    <row r="10" spans="1:8" s="4" customFormat="1" ht="14.25" customHeight="1">
      <c r="A10" s="109" t="s">
        <v>8</v>
      </c>
      <c r="B10" s="110"/>
      <c r="C10" s="110"/>
      <c r="D10" s="110"/>
      <c r="E10" s="111"/>
      <c r="F10" s="3">
        <v>12</v>
      </c>
      <c r="G10" s="3"/>
      <c r="H10" s="3"/>
    </row>
    <row r="11" spans="1:8" s="4" customFormat="1" ht="55.5" customHeight="1">
      <c r="A11" s="24">
        <v>1</v>
      </c>
      <c r="B11" s="25" t="s">
        <v>17</v>
      </c>
      <c r="C11" s="26" t="s">
        <v>50</v>
      </c>
      <c r="D11" s="27">
        <v>3.2</v>
      </c>
      <c r="E11" s="28">
        <f>D11*F9*F10</f>
        <v>43572.48</v>
      </c>
      <c r="F11" s="3"/>
      <c r="G11" s="3"/>
      <c r="H11" s="3"/>
    </row>
    <row r="12" spans="1:8" s="4" customFormat="1" ht="67.5" customHeight="1" thickBot="1">
      <c r="A12" s="26">
        <v>2</v>
      </c>
      <c r="B12" s="25" t="s">
        <v>18</v>
      </c>
      <c r="C12" s="26" t="s">
        <v>50</v>
      </c>
      <c r="D12" s="27">
        <v>3.5</v>
      </c>
      <c r="E12" s="28">
        <f>D12*F9*F10</f>
        <v>47657.4</v>
      </c>
      <c r="F12" s="3"/>
      <c r="G12" s="3"/>
      <c r="H12" s="3"/>
    </row>
    <row r="13" spans="1:5" s="3" customFormat="1" ht="13.5" thickBot="1">
      <c r="A13" s="107" t="s">
        <v>7</v>
      </c>
      <c r="B13" s="108"/>
      <c r="C13" s="29"/>
      <c r="D13" s="30">
        <f>D11+D12</f>
        <v>6.7</v>
      </c>
      <c r="E13" s="31">
        <f>E11+E12</f>
        <v>91229.88</v>
      </c>
    </row>
    <row r="14" spans="1:5" s="3" customFormat="1" ht="12.75" customHeight="1">
      <c r="A14" s="109" t="s">
        <v>6</v>
      </c>
      <c r="B14" s="110"/>
      <c r="C14" s="110"/>
      <c r="D14" s="110"/>
      <c r="E14" s="111"/>
    </row>
    <row r="15" spans="1:9" s="3" customFormat="1" ht="44.25" customHeight="1">
      <c r="A15" s="24">
        <v>3</v>
      </c>
      <c r="B15" s="25" t="s">
        <v>54</v>
      </c>
      <c r="C15" s="26" t="s">
        <v>51</v>
      </c>
      <c r="D15" s="26">
        <v>0.97</v>
      </c>
      <c r="E15" s="32">
        <f>D15*F9*F10</f>
        <v>13207.908000000001</v>
      </c>
      <c r="I15" s="5"/>
    </row>
    <row r="16" spans="1:5" s="3" customFormat="1" ht="12.75">
      <c r="A16" s="24">
        <v>4</v>
      </c>
      <c r="B16" s="25" t="s">
        <v>19</v>
      </c>
      <c r="C16" s="26" t="s">
        <v>51</v>
      </c>
      <c r="D16" s="26">
        <v>0.22</v>
      </c>
      <c r="E16" s="32">
        <f>D16*F9*F10</f>
        <v>2995.608</v>
      </c>
    </row>
    <row r="17" spans="1:5" s="3" customFormat="1" ht="39">
      <c r="A17" s="24">
        <v>5</v>
      </c>
      <c r="B17" s="25" t="s">
        <v>20</v>
      </c>
      <c r="C17" s="26" t="s">
        <v>51</v>
      </c>
      <c r="D17" s="26">
        <v>0.21</v>
      </c>
      <c r="E17" s="32">
        <f>D17*F9*F10</f>
        <v>2859.444</v>
      </c>
    </row>
    <row r="18" spans="1:5" s="3" customFormat="1" ht="26.25">
      <c r="A18" s="24">
        <v>6</v>
      </c>
      <c r="B18" s="25" t="s">
        <v>21</v>
      </c>
      <c r="C18" s="26" t="s">
        <v>51</v>
      </c>
      <c r="D18" s="26">
        <v>0.04</v>
      </c>
      <c r="E18" s="32">
        <f>D18*F9*F10</f>
        <v>544.6560000000001</v>
      </c>
    </row>
    <row r="19" spans="1:5" s="3" customFormat="1" ht="26.25">
      <c r="A19" s="24">
        <v>7</v>
      </c>
      <c r="B19" s="25" t="s">
        <v>22</v>
      </c>
      <c r="C19" s="26" t="s">
        <v>51</v>
      </c>
      <c r="D19" s="26">
        <v>0.18</v>
      </c>
      <c r="E19" s="32">
        <f>D19*F9*F10</f>
        <v>2450.952</v>
      </c>
    </row>
    <row r="20" spans="1:8" s="3" customFormat="1" ht="27" thickBot="1">
      <c r="A20" s="24">
        <v>8</v>
      </c>
      <c r="B20" s="25" t="s">
        <v>23</v>
      </c>
      <c r="C20" s="26" t="s">
        <v>52</v>
      </c>
      <c r="D20" s="26">
        <v>0.05</v>
      </c>
      <c r="E20" s="32">
        <f>D20*F9*F10</f>
        <v>680.82</v>
      </c>
      <c r="H20" s="5"/>
    </row>
    <row r="21" spans="1:5" s="3" customFormat="1" ht="13.5" thickBot="1">
      <c r="A21" s="107" t="s">
        <v>7</v>
      </c>
      <c r="B21" s="108"/>
      <c r="C21" s="29"/>
      <c r="D21" s="30">
        <f>D15+D16+D17+D18+D19+D20</f>
        <v>1.67</v>
      </c>
      <c r="E21" s="31">
        <f>E15+E16+E17+E18+E19+E20</f>
        <v>22739.388000000003</v>
      </c>
    </row>
    <row r="22" spans="1:5" s="3" customFormat="1" ht="13.5" thickBot="1">
      <c r="A22" s="94" t="s">
        <v>9</v>
      </c>
      <c r="B22" s="95"/>
      <c r="C22" s="33"/>
      <c r="D22" s="34">
        <f>D13+D21</f>
        <v>8.370000000000001</v>
      </c>
      <c r="E22" s="34">
        <f>E11+E12+E15+E16+E17+E18+E19+E20</f>
        <v>113969.26800000003</v>
      </c>
    </row>
    <row r="23" spans="1:5" s="6" customFormat="1" ht="12.75" customHeight="1">
      <c r="A23" s="99" t="s">
        <v>10</v>
      </c>
      <c r="B23" s="112"/>
      <c r="C23" s="112"/>
      <c r="D23" s="112"/>
      <c r="E23" s="113"/>
    </row>
    <row r="24" spans="1:5" s="6" customFormat="1" ht="45" customHeight="1">
      <c r="A24" s="26">
        <v>9</v>
      </c>
      <c r="B24" s="25" t="s">
        <v>24</v>
      </c>
      <c r="C24" s="26" t="s">
        <v>53</v>
      </c>
      <c r="D24" s="26">
        <v>0.14</v>
      </c>
      <c r="E24" s="28">
        <f>D24*F9*F10</f>
        <v>1906.2960000000003</v>
      </c>
    </row>
    <row r="25" spans="1:5" s="6" customFormat="1" ht="12.75" customHeight="1">
      <c r="A25" s="35" t="s">
        <v>57</v>
      </c>
      <c r="B25" s="36" t="s">
        <v>25</v>
      </c>
      <c r="C25" s="35" t="s">
        <v>55</v>
      </c>
      <c r="D25" s="37">
        <v>0.27</v>
      </c>
      <c r="E25" s="37">
        <f>D25*F9*F10</f>
        <v>3676.4280000000003</v>
      </c>
    </row>
    <row r="26" spans="1:7" s="7" customFormat="1" ht="41.25" customHeight="1">
      <c r="A26" s="38" t="s">
        <v>58</v>
      </c>
      <c r="B26" s="39" t="s">
        <v>56</v>
      </c>
      <c r="C26" s="38" t="s">
        <v>52</v>
      </c>
      <c r="D26" s="40">
        <v>4.55</v>
      </c>
      <c r="E26" s="41">
        <f>D26*F9*F10</f>
        <v>61954.62</v>
      </c>
      <c r="G26" s="12"/>
    </row>
    <row r="27" spans="1:5" s="8" customFormat="1" ht="43.5" customHeight="1">
      <c r="A27" s="35" t="s">
        <v>59</v>
      </c>
      <c r="B27" s="42" t="s">
        <v>26</v>
      </c>
      <c r="C27" s="26" t="s">
        <v>53</v>
      </c>
      <c r="D27" s="37">
        <v>1.59</v>
      </c>
      <c r="E27" s="43">
        <f>D27*F9*F10</f>
        <v>21650.076</v>
      </c>
    </row>
    <row r="28" spans="1:5" s="8" customFormat="1" ht="42.75" customHeight="1">
      <c r="A28" s="35" t="s">
        <v>60</v>
      </c>
      <c r="B28" s="42" t="s">
        <v>27</v>
      </c>
      <c r="C28" s="26" t="s">
        <v>53</v>
      </c>
      <c r="D28" s="37">
        <v>0.76</v>
      </c>
      <c r="E28" s="43">
        <f>D28*F9*F10</f>
        <v>10348.464</v>
      </c>
    </row>
    <row r="29" spans="1:9" s="7" customFormat="1" ht="45" customHeight="1" thickBot="1">
      <c r="A29" s="35" t="s">
        <v>61</v>
      </c>
      <c r="B29" s="42" t="s">
        <v>28</v>
      </c>
      <c r="C29" s="26" t="s">
        <v>53</v>
      </c>
      <c r="D29" s="37">
        <v>0.45</v>
      </c>
      <c r="E29" s="43">
        <f>D29*F9*F10</f>
        <v>6127.38</v>
      </c>
      <c r="H29" s="5"/>
      <c r="I29" s="9"/>
    </row>
    <row r="30" spans="1:9" s="7" customFormat="1" ht="15" customHeight="1" thickBot="1">
      <c r="A30" s="102" t="s">
        <v>7</v>
      </c>
      <c r="B30" s="103"/>
      <c r="C30" s="44"/>
      <c r="D30" s="45">
        <f>D24+D25+D26+D27+D28+D29</f>
        <v>7.76</v>
      </c>
      <c r="E30" s="31">
        <f>E24+E25+E26+E27+E28+E29</f>
        <v>105663.264</v>
      </c>
      <c r="I30" s="9"/>
    </row>
    <row r="31" spans="1:9" s="7" customFormat="1" ht="13.5" thickBot="1">
      <c r="A31" s="94" t="s">
        <v>9</v>
      </c>
      <c r="B31" s="95"/>
      <c r="C31" s="33"/>
      <c r="D31" s="34"/>
      <c r="E31" s="31">
        <f>E13+E21+E30</f>
        <v>219632.532</v>
      </c>
      <c r="I31" s="9"/>
    </row>
    <row r="32" spans="1:9" s="8" customFormat="1" ht="25.5" customHeight="1">
      <c r="A32" s="96" t="s">
        <v>11</v>
      </c>
      <c r="B32" s="97"/>
      <c r="C32" s="97"/>
      <c r="D32" s="97"/>
      <c r="E32" s="98"/>
      <c r="I32" s="10"/>
    </row>
    <row r="33" spans="1:9" s="8" customFormat="1" ht="12.75">
      <c r="A33" s="46"/>
      <c r="B33" s="46" t="s">
        <v>12</v>
      </c>
      <c r="C33" s="46"/>
      <c r="D33" s="46"/>
      <c r="E33" s="46"/>
      <c r="I33" s="10"/>
    </row>
    <row r="34" spans="1:5" ht="12.75">
      <c r="A34" s="47" t="s">
        <v>64</v>
      </c>
      <c r="B34" s="25" t="s">
        <v>87</v>
      </c>
      <c r="C34" s="46"/>
      <c r="D34" s="48"/>
      <c r="E34" s="49"/>
    </row>
    <row r="35" spans="1:5" ht="12.75">
      <c r="A35" s="47"/>
      <c r="B35" s="26" t="s">
        <v>30</v>
      </c>
      <c r="C35" s="50" t="s">
        <v>86</v>
      </c>
      <c r="D35" s="51">
        <v>6.06</v>
      </c>
      <c r="E35" s="52">
        <f>D35*F9*F10</f>
        <v>82515.384</v>
      </c>
    </row>
    <row r="36" spans="1:5" ht="26.25">
      <c r="A36" s="47" t="s">
        <v>65</v>
      </c>
      <c r="B36" s="25" t="s">
        <v>29</v>
      </c>
      <c r="C36" s="50" t="s">
        <v>51</v>
      </c>
      <c r="D36" s="51">
        <v>0.33</v>
      </c>
      <c r="E36" s="52">
        <f>D36*F9*F10</f>
        <v>4493.412</v>
      </c>
    </row>
    <row r="37" spans="1:5" ht="26.25">
      <c r="A37" s="47" t="s">
        <v>66</v>
      </c>
      <c r="B37" s="25" t="s">
        <v>31</v>
      </c>
      <c r="C37" s="50" t="s">
        <v>62</v>
      </c>
      <c r="D37" s="51">
        <v>0.23</v>
      </c>
      <c r="E37" s="52">
        <f>D37*F9*F10</f>
        <v>3131.772</v>
      </c>
    </row>
    <row r="38" spans="1:5" ht="27" thickBot="1">
      <c r="A38" s="53" t="s">
        <v>67</v>
      </c>
      <c r="B38" s="54" t="s">
        <v>32</v>
      </c>
      <c r="C38" s="50" t="s">
        <v>63</v>
      </c>
      <c r="D38" s="55">
        <v>0.6</v>
      </c>
      <c r="E38" s="52">
        <f>D38*F9*F10</f>
        <v>8169.84</v>
      </c>
    </row>
    <row r="39" spans="1:5" ht="13.5" thickBot="1">
      <c r="A39" s="94" t="s">
        <v>9</v>
      </c>
      <c r="B39" s="95"/>
      <c r="C39" s="56"/>
      <c r="D39" s="57"/>
      <c r="E39" s="58">
        <f>E35+E36+E37+E38</f>
        <v>98310.408</v>
      </c>
    </row>
    <row r="40" spans="1:5" ht="12.75" customHeight="1">
      <c r="A40" s="59"/>
      <c r="B40" s="99" t="s">
        <v>33</v>
      </c>
      <c r="C40" s="100"/>
      <c r="D40" s="100"/>
      <c r="E40" s="101"/>
    </row>
    <row r="41" spans="1:5" ht="12.75">
      <c r="A41" s="60"/>
      <c r="B41" s="61" t="s">
        <v>34</v>
      </c>
      <c r="C41" s="62"/>
      <c r="D41" s="48"/>
      <c r="E41" s="52"/>
    </row>
    <row r="42" spans="1:5" ht="21" customHeight="1">
      <c r="A42" s="47" t="s">
        <v>70</v>
      </c>
      <c r="B42" s="25" t="s">
        <v>35</v>
      </c>
      <c r="C42" s="50" t="s">
        <v>52</v>
      </c>
      <c r="D42" s="51">
        <v>0.22</v>
      </c>
      <c r="E42" s="52">
        <f>D42*F9*F10</f>
        <v>2995.608</v>
      </c>
    </row>
    <row r="43" spans="1:5" ht="26.25">
      <c r="A43" s="47" t="s">
        <v>71</v>
      </c>
      <c r="B43" s="25" t="s">
        <v>36</v>
      </c>
      <c r="C43" s="50" t="s">
        <v>68</v>
      </c>
      <c r="D43" s="63">
        <v>1.63</v>
      </c>
      <c r="E43" s="52">
        <f>D43*F9*F10</f>
        <v>22194.732</v>
      </c>
    </row>
    <row r="44" spans="1:5" ht="26.25">
      <c r="A44" s="47" t="s">
        <v>72</v>
      </c>
      <c r="B44" s="25" t="s">
        <v>37</v>
      </c>
      <c r="C44" s="50" t="s">
        <v>52</v>
      </c>
      <c r="D44" s="51">
        <v>0.43</v>
      </c>
      <c r="E44" s="52">
        <f>D44*F9*F10</f>
        <v>5855.052</v>
      </c>
    </row>
    <row r="45" spans="1:5" ht="39">
      <c r="A45" s="47" t="s">
        <v>73</v>
      </c>
      <c r="B45" s="25" t="s">
        <v>38</v>
      </c>
      <c r="C45" s="50" t="s">
        <v>69</v>
      </c>
      <c r="D45" s="63">
        <v>0.25</v>
      </c>
      <c r="E45" s="41">
        <f>D45*F9*F10</f>
        <v>3404.1000000000004</v>
      </c>
    </row>
    <row r="46" spans="1:5" ht="12.75">
      <c r="A46" s="47"/>
      <c r="B46" s="64" t="s">
        <v>39</v>
      </c>
      <c r="C46" s="50"/>
      <c r="D46" s="65"/>
      <c r="E46" s="41"/>
    </row>
    <row r="47" spans="1:5" ht="26.25">
      <c r="A47" s="47" t="s">
        <v>77</v>
      </c>
      <c r="B47" s="54" t="s">
        <v>40</v>
      </c>
      <c r="C47" s="50" t="s">
        <v>68</v>
      </c>
      <c r="D47" s="65">
        <v>2.44</v>
      </c>
      <c r="E47" s="41">
        <f>D47*F9*F10</f>
        <v>33224.016</v>
      </c>
    </row>
    <row r="48" spans="1:5" ht="26.25">
      <c r="A48" s="47" t="s">
        <v>78</v>
      </c>
      <c r="B48" s="54" t="s">
        <v>41</v>
      </c>
      <c r="C48" s="50" t="s">
        <v>63</v>
      </c>
      <c r="D48" s="65">
        <v>0.22</v>
      </c>
      <c r="E48" s="41">
        <f>D48*F9*F10</f>
        <v>2995.608</v>
      </c>
    </row>
    <row r="49" spans="1:5" ht="12.75">
      <c r="A49" s="47" t="s">
        <v>79</v>
      </c>
      <c r="B49" s="54" t="s">
        <v>42</v>
      </c>
      <c r="C49" s="50" t="s">
        <v>74</v>
      </c>
      <c r="D49" s="65">
        <v>3.66</v>
      </c>
      <c r="E49" s="41">
        <f>D49*F9*F10</f>
        <v>49836.024000000005</v>
      </c>
    </row>
    <row r="50" spans="1:5" ht="12.75">
      <c r="A50" s="47" t="s">
        <v>80</v>
      </c>
      <c r="B50" s="54" t="s">
        <v>43</v>
      </c>
      <c r="C50" s="50" t="s">
        <v>74</v>
      </c>
      <c r="D50" s="65">
        <v>0.9</v>
      </c>
      <c r="E50" s="41">
        <f>D50*F9*F10</f>
        <v>12254.76</v>
      </c>
    </row>
    <row r="51" spans="1:5" ht="12.75">
      <c r="A51" s="47" t="s">
        <v>81</v>
      </c>
      <c r="B51" s="54" t="s">
        <v>44</v>
      </c>
      <c r="C51" s="50" t="s">
        <v>75</v>
      </c>
      <c r="D51" s="65">
        <v>1.1</v>
      </c>
      <c r="E51" s="41">
        <f>D51*F9*F10</f>
        <v>14978.04</v>
      </c>
    </row>
    <row r="52" spans="1:5" ht="12.75">
      <c r="A52" s="47"/>
      <c r="B52" s="64" t="s">
        <v>45</v>
      </c>
      <c r="C52" s="50"/>
      <c r="D52" s="65"/>
      <c r="E52" s="41"/>
    </row>
    <row r="53" spans="1:5" ht="12.75">
      <c r="A53" s="47" t="s">
        <v>82</v>
      </c>
      <c r="B53" s="54" t="s">
        <v>46</v>
      </c>
      <c r="C53" s="50" t="s">
        <v>76</v>
      </c>
      <c r="D53" s="65">
        <v>1.85</v>
      </c>
      <c r="E53" s="41">
        <f>D53*F9*F10</f>
        <v>25190.340000000004</v>
      </c>
    </row>
    <row r="54" spans="1:5" ht="12.75">
      <c r="A54" s="47" t="s">
        <v>83</v>
      </c>
      <c r="B54" s="54" t="s">
        <v>47</v>
      </c>
      <c r="C54" s="50" t="s">
        <v>76</v>
      </c>
      <c r="D54" s="65">
        <v>1.75</v>
      </c>
      <c r="E54" s="41">
        <f>D54*F9*F10</f>
        <v>23828.7</v>
      </c>
    </row>
    <row r="55" spans="1:5" ht="12.75">
      <c r="A55" s="47" t="s">
        <v>84</v>
      </c>
      <c r="B55" s="54" t="s">
        <v>48</v>
      </c>
      <c r="C55" s="50" t="s">
        <v>76</v>
      </c>
      <c r="D55" s="65">
        <v>1.29</v>
      </c>
      <c r="E55" s="41">
        <f>D55*F9*F10</f>
        <v>17565.156000000003</v>
      </c>
    </row>
    <row r="56" spans="1:5" ht="13.5" thickBot="1">
      <c r="A56" s="47" t="s">
        <v>85</v>
      </c>
      <c r="B56" s="54" t="s">
        <v>49</v>
      </c>
      <c r="C56" s="50" t="s">
        <v>76</v>
      </c>
      <c r="D56" s="65">
        <v>0.35</v>
      </c>
      <c r="E56" s="41">
        <f>D56*F9*F10</f>
        <v>4765.74</v>
      </c>
    </row>
    <row r="57" spans="1:5" ht="13.5" thickBot="1">
      <c r="A57" s="102" t="s">
        <v>9</v>
      </c>
      <c r="B57" s="103"/>
      <c r="C57" s="66"/>
      <c r="D57" s="45">
        <f>D42+D43+D44+D45+D47+D48+D49+D50+D51+D53+D54+D55+D56</f>
        <v>16.09</v>
      </c>
      <c r="E57" s="31">
        <f>E42+E43+E44+E45+E47+E48+E49+E50+E51+E53+E54+E55+E56</f>
        <v>219087.87600000005</v>
      </c>
    </row>
    <row r="58" spans="1:5" s="11" customFormat="1" ht="13.5" thickBot="1">
      <c r="A58" s="104"/>
      <c r="B58" s="105"/>
      <c r="C58" s="106"/>
      <c r="D58" s="67"/>
      <c r="E58" s="68"/>
    </row>
    <row r="59" spans="1:5" ht="12.75">
      <c r="A59" s="85" t="s">
        <v>14</v>
      </c>
      <c r="B59" s="86"/>
      <c r="C59" s="86"/>
      <c r="D59" s="86"/>
      <c r="E59" s="87"/>
    </row>
    <row r="60" spans="1:8" ht="25.5" customHeight="1">
      <c r="A60" s="69">
        <v>32</v>
      </c>
      <c r="B60" s="70" t="s">
        <v>15</v>
      </c>
      <c r="C60" s="71" t="s">
        <v>76</v>
      </c>
      <c r="D60" s="72">
        <v>4.43</v>
      </c>
      <c r="E60" s="73">
        <f>D60*F9*F10</f>
        <v>60320.651999999995</v>
      </c>
      <c r="H60" s="16"/>
    </row>
    <row r="61" spans="1:5" ht="12.75">
      <c r="A61" s="74" t="s">
        <v>13</v>
      </c>
      <c r="B61" s="75"/>
      <c r="C61" s="74"/>
      <c r="D61" s="48">
        <f>D11+D12+D15+D16+D17+D18+D19+D20+D24+D25+D26+D27+D28+D29+D35+D36+D37+D38+D42+D43+D44+D45+D47+D48+D49+D50+D51+D53+D54+D55+D56+D60</f>
        <v>43.87</v>
      </c>
      <c r="E61" s="76">
        <f>E13+E21+E30+E39+E57+E60</f>
        <v>597351.4680000001</v>
      </c>
    </row>
    <row r="62" spans="1:5" ht="45" customHeight="1">
      <c r="A62" s="88" t="s">
        <v>95</v>
      </c>
      <c r="B62" s="89"/>
      <c r="C62" s="77"/>
      <c r="D62" s="78">
        <f>D61-D49-D51</f>
        <v>39.10999999999999</v>
      </c>
      <c r="E62" s="79">
        <f>E61-E49-E51</f>
        <v>532537.4040000001</v>
      </c>
    </row>
    <row r="63" spans="1:5" ht="39">
      <c r="A63" s="80">
        <v>33</v>
      </c>
      <c r="B63" s="81" t="s">
        <v>89</v>
      </c>
      <c r="C63" s="74"/>
      <c r="D63" s="48"/>
      <c r="E63" s="76"/>
    </row>
    <row r="64" spans="1:5" ht="26.25">
      <c r="A64" s="92" t="s">
        <v>90</v>
      </c>
      <c r="B64" s="82" t="s">
        <v>93</v>
      </c>
      <c r="C64" s="92" t="s">
        <v>76</v>
      </c>
      <c r="D64" s="78">
        <v>0.05</v>
      </c>
      <c r="E64" s="79">
        <f>D64*4481.6*6</f>
        <v>1344.4800000000002</v>
      </c>
    </row>
    <row r="65" spans="1:5" ht="26.25">
      <c r="A65" s="93"/>
      <c r="B65" s="82" t="s">
        <v>94</v>
      </c>
      <c r="C65" s="93"/>
      <c r="D65" s="78">
        <v>0.05</v>
      </c>
      <c r="E65" s="79">
        <f>D65*4481.6*6</f>
        <v>1344.4800000000002</v>
      </c>
    </row>
    <row r="66" spans="1:5" ht="26.25">
      <c r="A66" s="92" t="s">
        <v>91</v>
      </c>
      <c r="B66" s="82" t="s">
        <v>102</v>
      </c>
      <c r="C66" s="92" t="s">
        <v>76</v>
      </c>
      <c r="D66" s="78">
        <v>1.19</v>
      </c>
      <c r="E66" s="79">
        <f>D66*4481.6*6</f>
        <v>31998.624000000003</v>
      </c>
    </row>
    <row r="67" spans="1:5" ht="26.25">
      <c r="A67" s="93"/>
      <c r="B67" s="82" t="s">
        <v>99</v>
      </c>
      <c r="C67" s="93"/>
      <c r="D67" s="78">
        <v>1.18</v>
      </c>
      <c r="E67" s="79">
        <f>D67*4481.6*3</f>
        <v>15864.864000000001</v>
      </c>
    </row>
    <row r="68" spans="1:6" ht="12.75">
      <c r="A68" s="26" t="s">
        <v>92</v>
      </c>
      <c r="B68" s="83" t="s">
        <v>100</v>
      </c>
      <c r="C68" s="26" t="s">
        <v>76</v>
      </c>
      <c r="D68" s="78">
        <v>0.41</v>
      </c>
      <c r="E68" s="79">
        <f>D68*4481.6*12</f>
        <v>22049.472</v>
      </c>
      <c r="F68" s="13"/>
    </row>
    <row r="69" spans="1:6" ht="12.75">
      <c r="A69" s="84"/>
      <c r="B69" s="84"/>
      <c r="C69" s="84"/>
      <c r="D69" s="84"/>
      <c r="E69" s="84"/>
      <c r="F69" s="13"/>
    </row>
    <row r="70" spans="1:6" ht="12.75" customHeight="1">
      <c r="A70" s="91" t="s">
        <v>97</v>
      </c>
      <c r="B70" s="91"/>
      <c r="C70" s="91"/>
      <c r="D70" s="91"/>
      <c r="E70" s="91"/>
      <c r="F70" s="14"/>
    </row>
    <row r="71" spans="1:5" ht="22.5" customHeight="1">
      <c r="A71" s="91"/>
      <c r="B71" s="91"/>
      <c r="C71" s="91"/>
      <c r="D71" s="91"/>
      <c r="E71" s="91"/>
    </row>
    <row r="72" spans="1:5" ht="18" customHeight="1">
      <c r="A72" s="91"/>
      <c r="B72" s="91"/>
      <c r="C72" s="91"/>
      <c r="D72" s="91"/>
      <c r="E72" s="91"/>
    </row>
    <row r="73" spans="1:6" ht="45" customHeight="1">
      <c r="A73" s="90" t="s">
        <v>88</v>
      </c>
      <c r="B73" s="90"/>
      <c r="C73" s="90"/>
      <c r="D73" s="90"/>
      <c r="E73" s="90"/>
      <c r="F73" s="15"/>
    </row>
    <row r="74" spans="1:5" ht="12.75" customHeight="1">
      <c r="A74" s="90" t="s">
        <v>96</v>
      </c>
      <c r="B74" s="90"/>
      <c r="C74" s="90"/>
      <c r="D74" s="90"/>
      <c r="E74" s="90"/>
    </row>
    <row r="75" spans="1:5" ht="12.75">
      <c r="A75" s="90"/>
      <c r="B75" s="90"/>
      <c r="C75" s="90"/>
      <c r="D75" s="90"/>
      <c r="E75" s="90"/>
    </row>
    <row r="76" spans="1:5" ht="12.75">
      <c r="A76" s="90"/>
      <c r="B76" s="90"/>
      <c r="C76" s="90"/>
      <c r="D76" s="90"/>
      <c r="E76" s="90"/>
    </row>
    <row r="77" spans="1:5" ht="12.75">
      <c r="A77" s="90"/>
      <c r="B77" s="90"/>
      <c r="C77" s="90"/>
      <c r="D77" s="90"/>
      <c r="E77" s="90"/>
    </row>
    <row r="78" spans="1:5" ht="27.75" customHeight="1">
      <c r="A78" s="91"/>
      <c r="B78" s="91"/>
      <c r="C78" s="91"/>
      <c r="D78" s="91"/>
      <c r="E78" s="91"/>
    </row>
    <row r="79" spans="1:5" ht="12.75">
      <c r="A79" s="17"/>
      <c r="B79" s="17"/>
      <c r="C79" s="17"/>
      <c r="D79" s="17"/>
      <c r="E79" s="17"/>
    </row>
    <row r="80" spans="6:7" ht="11.25" customHeight="1">
      <c r="F80" s="15"/>
      <c r="G80" s="15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/>
  <mergeCells count="27">
    <mergeCell ref="C1:E1"/>
    <mergeCell ref="C2:E2"/>
    <mergeCell ref="A4:E4"/>
    <mergeCell ref="A6:E6"/>
    <mergeCell ref="A9:E9"/>
    <mergeCell ref="A10:E10"/>
    <mergeCell ref="A13:B13"/>
    <mergeCell ref="A14:E14"/>
    <mergeCell ref="A21:B21"/>
    <mergeCell ref="A22:B22"/>
    <mergeCell ref="A23:E23"/>
    <mergeCell ref="A30:B30"/>
    <mergeCell ref="A31:B31"/>
    <mergeCell ref="A32:E32"/>
    <mergeCell ref="A39:B39"/>
    <mergeCell ref="B40:E40"/>
    <mergeCell ref="A57:B57"/>
    <mergeCell ref="A58:C58"/>
    <mergeCell ref="A59:E59"/>
    <mergeCell ref="A62:B62"/>
    <mergeCell ref="A74:E78"/>
    <mergeCell ref="A64:A65"/>
    <mergeCell ref="C64:C65"/>
    <mergeCell ref="A66:A67"/>
    <mergeCell ref="C66:C67"/>
    <mergeCell ref="A70:E72"/>
    <mergeCell ref="A73:E73"/>
  </mergeCells>
  <printOptions/>
  <pageMargins left="0.7480314960629921" right="0.4330708661417323" top="0.2755905511811024" bottom="0.2755905511811024" header="0.5118110236220472" footer="0.5118110236220472"/>
  <pageSetup horizontalDpi="600" verticalDpi="600" orientation="portrait" scale="8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2018-03-22T22:57:30Z</cp:lastPrinted>
  <dcterms:created xsi:type="dcterms:W3CDTF">1996-10-08T23:32:33Z</dcterms:created>
  <dcterms:modified xsi:type="dcterms:W3CDTF">2018-03-22T23:32:55Z</dcterms:modified>
  <cp:category/>
  <cp:version/>
  <cp:contentType/>
  <cp:contentStatus/>
</cp:coreProperties>
</file>