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0" windowHeight="1335" activeTab="2"/>
  </bookViews>
  <sheets>
    <sheet name="Приложение 1 " sheetId="32" r:id="rId1"/>
    <sheet name="Приложение 2" sheetId="30" r:id="rId2"/>
    <sheet name="Приложение 3" sheetId="33" r:id="rId3"/>
  </sheets>
  <externalReferences>
    <externalReference r:id="rId4"/>
  </externalReferences>
  <definedNames>
    <definedName name="Натуральные_единицы_измерения">'[1]Единицы измерения'!$A$2:$A$423</definedName>
  </definedNames>
  <calcPr calcId="125725"/>
</workbook>
</file>

<file path=xl/calcChain.xml><?xml version="1.0" encoding="utf-8"?>
<calcChain xmlns="http://schemas.openxmlformats.org/spreadsheetml/2006/main">
  <c r="D9" i="32"/>
  <c r="D8"/>
  <c r="D7"/>
  <c r="J26" i="30"/>
  <c r="J35"/>
  <c r="G38"/>
  <c r="G37"/>
  <c r="I36"/>
  <c r="H36"/>
  <c r="L36"/>
  <c r="M36"/>
  <c r="K36"/>
  <c r="J36"/>
  <c r="G36" s="1"/>
  <c r="J66"/>
  <c r="J50"/>
  <c r="D11" i="33"/>
  <c r="K66" i="30" l="1"/>
  <c r="J14"/>
  <c r="K14"/>
  <c r="H66"/>
  <c r="I66"/>
  <c r="M66"/>
  <c r="L66"/>
  <c r="J11"/>
  <c r="J8" s="1"/>
  <c r="K26"/>
  <c r="K11" s="1"/>
  <c r="K25"/>
  <c r="J25"/>
  <c r="M24"/>
  <c r="M25"/>
  <c r="M26"/>
  <c r="L25"/>
  <c r="L26"/>
  <c r="D16" i="33"/>
  <c r="D15"/>
  <c r="D23"/>
  <c r="D22"/>
  <c r="D21"/>
  <c r="D20"/>
  <c r="D19"/>
  <c r="D17"/>
  <c r="D8"/>
  <c r="D7"/>
  <c r="G68" i="30"/>
  <c r="G66" s="1"/>
  <c r="G67"/>
  <c r="G65"/>
  <c r="G64"/>
  <c r="G62"/>
  <c r="G61"/>
  <c r="G59"/>
  <c r="G58"/>
  <c r="G56"/>
  <c r="G55"/>
  <c r="G53"/>
  <c r="G52"/>
  <c r="G47"/>
  <c r="G46"/>
  <c r="G44"/>
  <c r="G43"/>
  <c r="G41"/>
  <c r="G40"/>
  <c r="G35"/>
  <c r="G34"/>
  <c r="G32"/>
  <c r="G31"/>
  <c r="G29"/>
  <c r="G28"/>
  <c r="G16"/>
  <c r="G17"/>
  <c r="G19"/>
  <c r="G20"/>
  <c r="G22"/>
  <c r="G23"/>
  <c r="M63"/>
  <c r="M57"/>
  <c r="M54"/>
  <c r="M51"/>
  <c r="M49"/>
  <c r="M50"/>
  <c r="M42"/>
  <c r="M39"/>
  <c r="M33"/>
  <c r="M30"/>
  <c r="M27"/>
  <c r="M21"/>
  <c r="M18"/>
  <c r="M15"/>
  <c r="M13"/>
  <c r="M14"/>
  <c r="K24" l="1"/>
  <c r="J24"/>
  <c r="M11"/>
  <c r="M8" s="1"/>
  <c r="M12"/>
  <c r="M48"/>
  <c r="M7"/>
  <c r="M10"/>
  <c r="J45"/>
  <c r="G45" s="1"/>
  <c r="G26" l="1"/>
  <c r="J8" i="32"/>
  <c r="M9" i="30"/>
  <c r="M6"/>
  <c r="J7" i="32" s="1"/>
  <c r="J9"/>
  <c r="J27" i="30"/>
  <c r="J30"/>
  <c r="J33"/>
  <c r="J39"/>
  <c r="J42"/>
  <c r="G42" s="1"/>
  <c r="J60"/>
  <c r="I26"/>
  <c r="H26"/>
  <c r="G33" l="1"/>
  <c r="L33"/>
  <c r="K33"/>
  <c r="I33"/>
  <c r="H33"/>
  <c r="J15"/>
  <c r="L24" l="1"/>
  <c r="L14"/>
  <c r="L13"/>
  <c r="L15"/>
  <c r="L18"/>
  <c r="L21"/>
  <c r="L27"/>
  <c r="L30"/>
  <c r="L39"/>
  <c r="L51"/>
  <c r="L48" s="1"/>
  <c r="L54"/>
  <c r="L57"/>
  <c r="L63"/>
  <c r="L50"/>
  <c r="L49"/>
  <c r="I25"/>
  <c r="K63"/>
  <c r="G63" s="1"/>
  <c r="K57"/>
  <c r="K54"/>
  <c r="K51"/>
  <c r="K50"/>
  <c r="K8" s="1"/>
  <c r="K49"/>
  <c r="K39"/>
  <c r="K30"/>
  <c r="K27"/>
  <c r="K21"/>
  <c r="K18"/>
  <c r="K15"/>
  <c r="K13"/>
  <c r="I30"/>
  <c r="H30"/>
  <c r="I57"/>
  <c r="J57"/>
  <c r="H63"/>
  <c r="I63"/>
  <c r="J63"/>
  <c r="H50"/>
  <c r="I50"/>
  <c r="H49"/>
  <c r="I49"/>
  <c r="J49"/>
  <c r="H57"/>
  <c r="J51"/>
  <c r="I51"/>
  <c r="H51"/>
  <c r="I14"/>
  <c r="H14"/>
  <c r="J18"/>
  <c r="I18"/>
  <c r="H18"/>
  <c r="H27"/>
  <c r="I27"/>
  <c r="H60"/>
  <c r="G60" s="1"/>
  <c r="I54"/>
  <c r="J54"/>
  <c r="H54"/>
  <c r="H25"/>
  <c r="G25" s="1"/>
  <c r="I39"/>
  <c r="H39"/>
  <c r="I13"/>
  <c r="J13"/>
  <c r="H13"/>
  <c r="I21"/>
  <c r="J21"/>
  <c r="H21"/>
  <c r="G21" s="1"/>
  <c r="H15"/>
  <c r="I15"/>
  <c r="G18" l="1"/>
  <c r="G57"/>
  <c r="G27"/>
  <c r="I48"/>
  <c r="J48"/>
  <c r="G51"/>
  <c r="G13"/>
  <c r="G49"/>
  <c r="G39"/>
  <c r="G30"/>
  <c r="G54"/>
  <c r="G50"/>
  <c r="G15"/>
  <c r="G14"/>
  <c r="G9" i="32"/>
  <c r="H48" i="30"/>
  <c r="K48"/>
  <c r="G48" s="1"/>
  <c r="K12"/>
  <c r="L10"/>
  <c r="H10"/>
  <c r="H7" s="1"/>
  <c r="E8" i="32" s="1"/>
  <c r="I12" i="30"/>
  <c r="J10"/>
  <c r="J7" s="1"/>
  <c r="H24"/>
  <c r="I11"/>
  <c r="H12"/>
  <c r="L11"/>
  <c r="I24"/>
  <c r="G24" s="1"/>
  <c r="J12"/>
  <c r="I10"/>
  <c r="L12"/>
  <c r="H11"/>
  <c r="K10"/>
  <c r="K9" s="1"/>
  <c r="F9" i="32" l="1"/>
  <c r="I8" i="30"/>
  <c r="G8" i="32"/>
  <c r="J6" i="30"/>
  <c r="I9" i="32"/>
  <c r="L8" i="30"/>
  <c r="L7"/>
  <c r="G10"/>
  <c r="G12"/>
  <c r="G11"/>
  <c r="G7" i="32"/>
  <c r="J9" i="30"/>
  <c r="L9"/>
  <c r="H9"/>
  <c r="H8"/>
  <c r="K7"/>
  <c r="I7"/>
  <c r="I9"/>
  <c r="G7" l="1"/>
  <c r="I8" i="32"/>
  <c r="I7" s="1"/>
  <c r="L6" i="30"/>
  <c r="G9"/>
  <c r="H9" i="32"/>
  <c r="G8" i="30"/>
  <c r="I6"/>
  <c r="F8" i="32"/>
  <c r="E9"/>
  <c r="H6" i="30"/>
  <c r="H8" i="32"/>
  <c r="K6" i="30"/>
  <c r="E7" i="32" l="1"/>
  <c r="G6" i="30"/>
  <c r="H7" i="32"/>
  <c r="F7"/>
</calcChain>
</file>

<file path=xl/sharedStrings.xml><?xml version="1.0" encoding="utf-8"?>
<sst xmlns="http://schemas.openxmlformats.org/spreadsheetml/2006/main" count="265" uniqueCount="118">
  <si>
    <t>Ед. изм.</t>
  </si>
  <si>
    <t>№ п/п</t>
  </si>
  <si>
    <t>Натуральные показатели</t>
  </si>
  <si>
    <t>Кол-во</t>
  </si>
  <si>
    <t>Сроки сполнения мероприятий</t>
  </si>
  <si>
    <t>Объем/источники финансирования</t>
  </si>
  <si>
    <t>Всего</t>
  </si>
  <si>
    <t>в том числе по годам</t>
  </si>
  <si>
    <t>Исполнители мероприятий</t>
  </si>
  <si>
    <t>тыс. рублей</t>
  </si>
  <si>
    <t>Всего, в т.ч:</t>
  </si>
  <si>
    <t>Краевой бюджет</t>
  </si>
  <si>
    <t>Местный бюджет</t>
  </si>
  <si>
    <t xml:space="preserve"> 1.1.1</t>
  </si>
  <si>
    <t>ед.</t>
  </si>
  <si>
    <t>Упраление делами администрации Елизовского городского поселения</t>
  </si>
  <si>
    <t>1.1</t>
  </si>
  <si>
    <t xml:space="preserve"> 2.1.2</t>
  </si>
  <si>
    <t xml:space="preserve">Основное мероприятие 2.4 «Повышение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объектах»      </t>
  </si>
  <si>
    <t>Противопожарная пропаганда</t>
  </si>
  <si>
    <t>Оказание услуг по уходу за минерализованными полосами</t>
  </si>
  <si>
    <t>1.2.1</t>
  </si>
  <si>
    <t xml:space="preserve">Обслуживание и приобретение инвентаря, ГСМ </t>
  </si>
  <si>
    <t xml:space="preserve">Основное мероприятие 3.7 «Развитие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региональной автоматизированной системы централизованного оповещения населения Камчатского края, в том числе муниципального уровня»      
</t>
  </si>
  <si>
    <t>2</t>
  </si>
  <si>
    <t>усл.ед.</t>
  </si>
  <si>
    <t xml:space="preserve">Обеспечение пожарной безопасности в Елизовском городском поселении </t>
  </si>
  <si>
    <t xml:space="preserve"> 1.2</t>
  </si>
  <si>
    <t>Повышение защищенности населения</t>
  </si>
  <si>
    <t>1.1.2</t>
  </si>
  <si>
    <t xml:space="preserve"> 2.1.1</t>
  </si>
  <si>
    <t>1.2.2</t>
  </si>
  <si>
    <t>Приобретение средств для обеспечения безопасности</t>
  </si>
  <si>
    <t>1.1.3</t>
  </si>
  <si>
    <t>Оказание услуг по созданию минерализованной полосы</t>
  </si>
  <si>
    <t>Перечень основных мероприятий муниципальной программы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</si>
  <si>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t>Наименование Программы/Подпрограммы/мероприятия</t>
  </si>
  <si>
    <t>Программа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</si>
  <si>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t>усл. ед.</t>
  </si>
  <si>
    <t>шт/видеоматериал</t>
  </si>
  <si>
    <t>ед./л.</t>
  </si>
  <si>
    <t>х</t>
  </si>
  <si>
    <t xml:space="preserve"> 2.1.3</t>
  </si>
  <si>
    <t>Установка комплексов технических средств голосового оповещения населения на территории Елизовского городского поселения</t>
  </si>
  <si>
    <t>Выполнение работ по корректировке проектно-сметной документации "Создание муниципальной автоматизированной системы централизованого оповещения населения Елизовского городского поселения"</t>
  </si>
  <si>
    <t>Услуги по проведению негосударственной экспертизы сметной документации объекта "Создание муниципальной автоматизированной системы централизованого оповещения населения Елизовского городского поселения"</t>
  </si>
  <si>
    <t>Содержание муниципальной автоматизированной системы централизованного оповещения населения Елизовского городского поселения</t>
  </si>
  <si>
    <t xml:space="preserve"> 2.1.4</t>
  </si>
  <si>
    <t>1.2.3</t>
  </si>
  <si>
    <t>Выполнение аварийно-восстановительных работ по берегоукреплению на реке Половинка</t>
  </si>
  <si>
    <t>м.</t>
  </si>
  <si>
    <t>МБУ "Благоустройство города Елизово"</t>
  </si>
  <si>
    <t xml:space="preserve">Оказание телематических услуг связи </t>
  </si>
  <si>
    <t xml:space="preserve">Финансовое обеспечение реализации муниципальной программы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
</t>
  </si>
  <si>
    <t>Наименование Программы/Подпрограммы</t>
  </si>
  <si>
    <t>Источники финансирования</t>
  </si>
  <si>
    <t>Объем средств на реализацию мероприятий, всего</t>
  </si>
  <si>
    <t>2020 год</t>
  </si>
  <si>
    <t>2021 год</t>
  </si>
  <si>
    <t>2022 год</t>
  </si>
  <si>
    <t>2023 год</t>
  </si>
  <si>
    <t>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</si>
  <si>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t>№</t>
  </si>
  <si>
    <t>п/п</t>
  </si>
  <si>
    <t>Целевой показатель (индикатор)</t>
  </si>
  <si>
    <t>Ед.</t>
  </si>
  <si>
    <t>изм.</t>
  </si>
  <si>
    <t xml:space="preserve">Планируемое значение </t>
  </si>
  <si>
    <t>шт./видеоматериала</t>
  </si>
  <si>
    <t>300/9</t>
  </si>
  <si>
    <t>Задача: снижение материального ущерба от чрезвычайных ситуаций природного и техногенного характера в Елизовском городском поселении</t>
  </si>
  <si>
    <t>Обслуживание и приобретение инвентаря, ГСМ</t>
  </si>
  <si>
    <t>Задача: развитие гражданской обороны и последовательное снижение до приемлемого уровня рисков возникновения опасных чрезвычайных ситуаций на территории Елизовского городского поселения</t>
  </si>
  <si>
    <t>Оказание телематических услуг связи</t>
  </si>
  <si>
    <t>Выполнение работ по корректировке проектно-сметной документации "Создание муниципальной автоматизированной системы централизованного оповещения населения Елизовского городского поселения"</t>
  </si>
  <si>
    <t>Услуги по проведению негосударственной экспертизы сметной документации объекта "Создание муниципальной автоматизированной системы централизованного оповещения населения Елизовского городского поселения"</t>
  </si>
  <si>
    <t xml:space="preserve"> 2020 г</t>
  </si>
  <si>
    <t xml:space="preserve"> 2021 г</t>
  </si>
  <si>
    <t xml:space="preserve"> 2022 г</t>
  </si>
  <si>
    <t>2023 г</t>
  </si>
  <si>
    <t xml:space="preserve">  3/50 </t>
  </si>
  <si>
    <t>2024 год</t>
  </si>
  <si>
    <t>2024 г</t>
  </si>
  <si>
    <t>Приложение 3</t>
  </si>
  <si>
    <t xml:space="preserve"> к Программе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</si>
  <si>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t>Задача: Снижение рисков возникновения пожаров и минимизация их последствий на территории Елизовского городского поселения</t>
  </si>
  <si>
    <t>1000/0</t>
  </si>
  <si>
    <t xml:space="preserve"> </t>
  </si>
  <si>
    <t>51/100</t>
  </si>
  <si>
    <t>5/0</t>
  </si>
  <si>
    <t>3</t>
  </si>
  <si>
    <t xml:space="preserve">Основное мероприятие 3.7 «Иные межбюджетные трансферты на решение вопросов местного значения в части реализации полномочий по участию в предупреждении и ликвидации последствий чрезвычайных ситуаций»      
</t>
  </si>
  <si>
    <t>1.2.4</t>
  </si>
  <si>
    <t>Предоставление услуги по информированию об уровне воды в реках</t>
  </si>
  <si>
    <t xml:space="preserve">Выполнение аварийно – восстановительных работ по берегоукреплению на реке Половинка </t>
  </si>
  <si>
    <t>Приложение № 1                                                                                                                                                               к Программе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</si>
  <si>
    <r>
      <rPr>
        <sz val="12"/>
        <color indexed="8"/>
        <rFont val="Times New Roman"/>
        <family val="1"/>
        <charset val="204"/>
      </rPr>
      <t>Приложение № 2 
 к Программе «Защита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поселения»</t>
    </r>
    <r>
      <rPr>
        <sz val="12"/>
        <color indexed="8"/>
        <rFont val="Calibri"/>
        <family val="2"/>
        <charset val="204"/>
      </rPr>
      <t xml:space="preserve">
</t>
    </r>
  </si>
  <si>
    <t>1.2.5</t>
  </si>
  <si>
    <t>Управление делами администрации Елизовского городского поселения</t>
  </si>
  <si>
    <t>1.2.6</t>
  </si>
  <si>
    <t>Управление финансов и экономического развития администрации Елизовского городского поселения</t>
  </si>
  <si>
    <t>Оказание информационных услуг в области гидрометеорологии и мониторинга окружающей среды</t>
  </si>
  <si>
    <t>Пропаганда в области безопасности на водных объектах</t>
  </si>
  <si>
    <t>2025 год</t>
  </si>
  <si>
    <t>2025 г</t>
  </si>
  <si>
    <t>Всего за 2020-2025 гг</t>
  </si>
  <si>
    <t>2020-2025 гг</t>
  </si>
  <si>
    <t>услуга</t>
  </si>
  <si>
    <t>Пропаганда в области на водных объектах</t>
  </si>
  <si>
    <t xml:space="preserve">шт. </t>
  </si>
  <si>
    <t>0</t>
  </si>
  <si>
    <t>54/150</t>
  </si>
  <si>
    <t>2005/27</t>
  </si>
  <si>
    <t>ч.</t>
  </si>
  <si>
    <t>Оказание улуг спецтехники с экипажем  для выполнения аварийныо-востановительных работ по берегоукреплению на р.Половинка, город Елизово</t>
  </si>
  <si>
    <t>1.2.3.1.</t>
  </si>
  <si>
    <t>2020г.</t>
  </si>
  <si>
    <t>2022г.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</si>
</sst>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"/>
    <numFmt numFmtId="166" formatCode="0.0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9" fillId="5" borderId="1"/>
  </cellStyleXfs>
  <cellXfs count="177">
    <xf numFmtId="0" fontId="0" fillId="0" borderId="0" xfId="0"/>
    <xf numFmtId="0" fontId="2" fillId="0" borderId="0" xfId="0" applyFont="1"/>
    <xf numFmtId="0" fontId="0" fillId="0" borderId="0" xfId="0" applyAlignment="1"/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2" fillId="0" borderId="0" xfId="0" applyFont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165" fontId="22" fillId="0" borderId="1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wrapText="1"/>
    </xf>
    <xf numFmtId="0" fontId="9" fillId="0" borderId="1" xfId="0" applyFont="1" applyBorder="1" applyAlignment="1">
      <alignment horizontal="left" vertical="center"/>
    </xf>
    <xf numFmtId="165" fontId="4" fillId="6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164" fontId="2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64" fontId="25" fillId="0" borderId="0" xfId="0" applyNumberFormat="1" applyFont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/>
    </xf>
    <xf numFmtId="165" fontId="22" fillId="6" borderId="1" xfId="0" applyNumberFormat="1" applyFont="1" applyFill="1" applyBorder="1" applyAlignment="1">
      <alignment horizontal="center" vertical="center"/>
    </xf>
    <xf numFmtId="165" fontId="20" fillId="6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left" vertical="center" wrapText="1"/>
    </xf>
    <xf numFmtId="166" fontId="6" fillId="7" borderId="7" xfId="0" applyNumberFormat="1" applyFont="1" applyFill="1" applyBorder="1" applyAlignment="1">
      <alignment horizontal="center" vertical="center"/>
    </xf>
    <xf numFmtId="166" fontId="0" fillId="7" borderId="5" xfId="0" applyNumberFormat="1" applyFill="1" applyBorder="1" applyAlignment="1">
      <alignment vertical="center"/>
    </xf>
    <xf numFmtId="166" fontId="0" fillId="7" borderId="4" xfId="0" applyNumberFormat="1" applyFill="1" applyBorder="1" applyAlignment="1">
      <alignment vertical="center"/>
    </xf>
    <xf numFmtId="17" fontId="6" fillId="0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 wrapText="1"/>
    </xf>
    <xf numFmtId="49" fontId="6" fillId="7" borderId="7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akaz.kamchatka.gov.ru/1/tmp%2002.12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ая база"/>
      <sheetName val="С_номенклатура"/>
      <sheetName val="Статистика"/>
      <sheetName val="Единицы измерения"/>
    </sheetNames>
    <sheetDataSet>
      <sheetData sheetId="0"/>
      <sheetData sheetId="1"/>
      <sheetData sheetId="2"/>
      <sheetData sheetId="3">
        <row r="2">
          <cell r="A2" t="str">
            <v>Автомобиле-день</v>
          </cell>
        </row>
        <row r="3">
          <cell r="A3" t="str">
            <v>Акр</v>
          </cell>
        </row>
        <row r="4">
          <cell r="A4" t="str">
            <v>Ампер</v>
          </cell>
        </row>
        <row r="5">
          <cell r="A5" t="str">
            <v>Ампер. час</v>
          </cell>
        </row>
        <row r="6">
          <cell r="A6" t="str">
            <v>Ампула</v>
          </cell>
        </row>
        <row r="7">
          <cell r="A7" t="str">
            <v>Ар</v>
          </cell>
        </row>
        <row r="8">
          <cell r="A8" t="str">
            <v>Байт</v>
          </cell>
        </row>
        <row r="9">
          <cell r="A9" t="str">
            <v>Бар</v>
          </cell>
        </row>
        <row r="10">
          <cell r="A10" t="str">
            <v>Баррель</v>
          </cell>
        </row>
        <row r="11">
          <cell r="A11" t="str">
            <v>Беккерель</v>
          </cell>
        </row>
        <row r="12">
          <cell r="A12" t="str">
            <v>Биллион штук</v>
          </cell>
        </row>
        <row r="13">
          <cell r="A13" t="str">
            <v>Бит</v>
          </cell>
        </row>
        <row r="14">
          <cell r="A14" t="str">
            <v>Бобина</v>
          </cell>
        </row>
        <row r="15">
          <cell r="A15" t="str">
            <v>Бод</v>
          </cell>
        </row>
        <row r="16">
          <cell r="A16" t="str">
            <v>Большой гросс</v>
          </cell>
        </row>
        <row r="17">
          <cell r="A17" t="str">
            <v>Британская тепловая единица</v>
          </cell>
        </row>
        <row r="18">
          <cell r="A18" t="str">
            <v>Брутто-регистровая тонна</v>
          </cell>
        </row>
        <row r="19">
          <cell r="A19" t="str">
            <v>Бутылка</v>
          </cell>
        </row>
        <row r="20">
          <cell r="A20" t="str">
            <v>Бушель СК</v>
          </cell>
        </row>
        <row r="21">
          <cell r="A21" t="str">
            <v>Бушель США</v>
          </cell>
        </row>
        <row r="22">
          <cell r="A22" t="str">
            <v>Вагоно</v>
          </cell>
        </row>
        <row r="23">
          <cell r="A23" t="str">
            <v>Вагоно-сутки</v>
          </cell>
        </row>
        <row r="24">
          <cell r="A24" t="str">
            <v>Ватт</v>
          </cell>
        </row>
        <row r="25">
          <cell r="A25" t="str">
            <v>Ватт-час</v>
          </cell>
        </row>
        <row r="26">
          <cell r="A26" t="str">
            <v>Вебер</v>
          </cell>
        </row>
        <row r="27">
          <cell r="A27" t="str">
            <v>Водоизмещение</v>
          </cell>
        </row>
        <row r="28">
          <cell r="A28" t="str">
            <v>Вольт</v>
          </cell>
        </row>
        <row r="29">
          <cell r="A29" t="str">
            <v>Вольт-ампер</v>
          </cell>
        </row>
        <row r="30">
          <cell r="A30" t="str">
            <v>Галлон СК</v>
          </cell>
        </row>
        <row r="31">
          <cell r="A31" t="str">
            <v>Галлон спирта установленной крепости</v>
          </cell>
        </row>
        <row r="32">
          <cell r="A32" t="str">
            <v>Гектар</v>
          </cell>
        </row>
        <row r="33">
          <cell r="A33" t="str">
            <v>Гектобар</v>
          </cell>
        </row>
        <row r="34">
          <cell r="A34" t="str">
            <v>Гектограмм</v>
          </cell>
        </row>
        <row r="35">
          <cell r="A35" t="str">
            <v>Гектолитр</v>
          </cell>
        </row>
        <row r="36">
          <cell r="A36" t="str">
            <v>Гектолитр чистого</v>
          </cell>
        </row>
        <row r="37">
          <cell r="A37" t="str">
            <v>Гектометр</v>
          </cell>
        </row>
        <row r="38">
          <cell r="A38" t="str">
            <v>Генри</v>
          </cell>
        </row>
        <row r="39">
          <cell r="A39" t="str">
            <v>Герц</v>
          </cell>
        </row>
        <row r="40">
          <cell r="A40" t="str">
            <v>Гигабеккерель</v>
          </cell>
        </row>
        <row r="41">
          <cell r="A41" t="str">
            <v>Гигаватт-час</v>
          </cell>
        </row>
        <row r="42">
          <cell r="A42" t="str">
            <v>Гигакалория</v>
          </cell>
        </row>
        <row r="43">
          <cell r="A43" t="str">
            <v>Гигакалория в час</v>
          </cell>
        </row>
        <row r="44">
          <cell r="A44" t="str">
            <v>Год</v>
          </cell>
        </row>
        <row r="45">
          <cell r="A45" t="str">
            <v>Голова</v>
          </cell>
        </row>
        <row r="46">
          <cell r="A46" t="str">
            <v>Градус Фаренгейта</v>
          </cell>
        </row>
        <row r="47">
          <cell r="A47" t="str">
            <v>Градус Цельсия</v>
          </cell>
        </row>
        <row r="48">
          <cell r="A48" t="str">
            <v>Грамм</v>
          </cell>
        </row>
        <row r="49">
          <cell r="A49" t="str">
            <v>Грамм делящихся изотопов</v>
          </cell>
        </row>
        <row r="50">
          <cell r="A50" t="str">
            <v>Грамм на киловатт-час</v>
          </cell>
        </row>
        <row r="51">
          <cell r="A51" t="str">
            <v>Гран СК, США</v>
          </cell>
        </row>
        <row r="52">
          <cell r="A52" t="str">
            <v>Гросс</v>
          </cell>
        </row>
        <row r="53">
          <cell r="A53" t="str">
            <v>Грузоподъемность в метрических тоннах</v>
          </cell>
        </row>
        <row r="54">
          <cell r="A54" t="str">
            <v>Два десятка</v>
          </cell>
        </row>
        <row r="55">
          <cell r="A55" t="str">
            <v>Декада</v>
          </cell>
        </row>
        <row r="56">
          <cell r="A56" t="str">
            <v>Декалитр</v>
          </cell>
        </row>
        <row r="57">
          <cell r="A57" t="str">
            <v>Десятилетие</v>
          </cell>
        </row>
        <row r="58">
          <cell r="A58" t="str">
            <v>Десять пар</v>
          </cell>
        </row>
        <row r="59">
          <cell r="A59" t="str">
            <v>Децилитр</v>
          </cell>
        </row>
        <row r="60">
          <cell r="A60" t="str">
            <v>Дециметр</v>
          </cell>
        </row>
        <row r="61">
          <cell r="A61" t="str">
            <v>Джилл СК</v>
          </cell>
        </row>
        <row r="62">
          <cell r="A62" t="str">
            <v>Джилл США</v>
          </cell>
        </row>
        <row r="63">
          <cell r="A63" t="str">
            <v>Джоуль</v>
          </cell>
        </row>
        <row r="64">
          <cell r="A64" t="str">
            <v>Длинная тонна СК, США*</v>
          </cell>
        </row>
        <row r="65">
          <cell r="A65" t="str">
            <v>Длинный центнер СК</v>
          </cell>
        </row>
        <row r="66">
          <cell r="A66" t="str">
            <v>Доза</v>
          </cell>
        </row>
        <row r="67">
          <cell r="A67" t="str">
            <v>Домохозяйство</v>
          </cell>
        </row>
        <row r="68">
          <cell r="A68" t="str">
            <v>Драхма СК</v>
          </cell>
        </row>
        <row r="69">
          <cell r="A69" t="str">
            <v>Драхма СК</v>
          </cell>
        </row>
        <row r="70">
          <cell r="A70" t="str">
            <v>Драхма США</v>
          </cell>
        </row>
        <row r="71">
          <cell r="A71" t="str">
            <v>Дюжина</v>
          </cell>
        </row>
        <row r="72">
          <cell r="A72" t="str">
            <v>Дюжина пар</v>
          </cell>
        </row>
        <row r="73">
          <cell r="A73" t="str">
            <v>Дюжина рулонов</v>
          </cell>
        </row>
        <row r="74">
          <cell r="A74" t="str">
            <v>Дюжина упаковок</v>
          </cell>
        </row>
        <row r="75">
          <cell r="A75" t="str">
            <v>Дюжина штук</v>
          </cell>
        </row>
        <row r="76">
          <cell r="A76" t="str">
            <v>Дюйм</v>
          </cell>
        </row>
        <row r="77">
          <cell r="A77" t="str">
            <v>Единица</v>
          </cell>
        </row>
        <row r="78">
          <cell r="A78" t="str">
            <v>Жидкостная кварта США</v>
          </cell>
        </row>
        <row r="79">
          <cell r="A79" t="str">
            <v>Жидкостная пинта США</v>
          </cell>
        </row>
        <row r="80">
          <cell r="A80" t="str">
            <v>Жидкостная унция СК</v>
          </cell>
        </row>
        <row r="81">
          <cell r="A81" t="str">
            <v>Жидкостная унция США</v>
          </cell>
        </row>
        <row r="82">
          <cell r="A82" t="str">
            <v>Жидкостный галлон США</v>
          </cell>
        </row>
        <row r="83">
          <cell r="A83" t="str">
            <v>Знак</v>
          </cell>
        </row>
        <row r="84">
          <cell r="A84" t="str">
            <v>Изделие</v>
          </cell>
        </row>
        <row r="85">
          <cell r="A85" t="str">
            <v>Калория в час</v>
          </cell>
        </row>
        <row r="86">
          <cell r="A86" t="str">
            <v>Кандела</v>
          </cell>
        </row>
        <row r="87">
          <cell r="A87" t="str">
            <v>Квадратная миля</v>
          </cell>
        </row>
        <row r="88">
          <cell r="A88" t="str">
            <v>Квадратный дециметр</v>
          </cell>
        </row>
        <row r="89">
          <cell r="A89" t="str">
            <v>Квадратный дюйм</v>
          </cell>
        </row>
        <row r="90">
          <cell r="A90" t="str">
            <v>Квадратный километр</v>
          </cell>
        </row>
        <row r="91">
          <cell r="A91" t="str">
            <v>Квадратный метр</v>
          </cell>
        </row>
        <row r="92">
          <cell r="A92" t="str">
            <v>Квадратный метр жилой площади</v>
          </cell>
        </row>
        <row r="93">
          <cell r="A93" t="str">
            <v>Квадратный метр общей площади</v>
          </cell>
        </row>
        <row r="94">
          <cell r="A94" t="str">
            <v>Квадратный метр учебно-лабораторных зданий</v>
          </cell>
        </row>
        <row r="95">
          <cell r="A95" t="str">
            <v>Квадратный миллиметр</v>
          </cell>
        </row>
        <row r="96">
          <cell r="A96" t="str">
            <v>Квадратный сантиметр</v>
          </cell>
        </row>
        <row r="97">
          <cell r="A97" t="str">
            <v>Квадратный фут</v>
          </cell>
        </row>
        <row r="98">
          <cell r="A98" t="str">
            <v>Квадратный ярд</v>
          </cell>
        </row>
        <row r="99">
          <cell r="A99" t="str">
            <v>Кварта СК</v>
          </cell>
        </row>
        <row r="100">
          <cell r="A100" t="str">
            <v>Квартал</v>
          </cell>
        </row>
        <row r="101">
          <cell r="A101" t="str">
            <v>Квартер СК</v>
          </cell>
        </row>
        <row r="102">
          <cell r="A102" t="str">
            <v>Квартира</v>
          </cell>
        </row>
        <row r="103">
          <cell r="A103" t="str">
            <v>Квинтильон штук</v>
          </cell>
        </row>
        <row r="104">
          <cell r="A104" t="str">
            <v>Кельвин</v>
          </cell>
        </row>
        <row r="105">
          <cell r="A105" t="str">
            <v>Килобайт</v>
          </cell>
        </row>
        <row r="106">
          <cell r="A106" t="str">
            <v>Килобар</v>
          </cell>
        </row>
        <row r="107">
          <cell r="A107" t="str">
            <v>Киловар</v>
          </cell>
        </row>
        <row r="108">
          <cell r="A108" t="str">
            <v>Киловатт</v>
          </cell>
        </row>
        <row r="109">
          <cell r="A109" t="str">
            <v>Киловатт-час</v>
          </cell>
        </row>
        <row r="110">
          <cell r="A110" t="str">
            <v>Киловольт</v>
          </cell>
        </row>
        <row r="111">
          <cell r="A111" t="str">
            <v>Киловольт-ампер</v>
          </cell>
        </row>
        <row r="112">
          <cell r="A112" t="str">
            <v>Киловольт-ампер реактивный</v>
          </cell>
        </row>
        <row r="113">
          <cell r="A113" t="str">
            <v>Килогерц</v>
          </cell>
        </row>
        <row r="114">
          <cell r="A114" t="str">
            <v>Килограмм</v>
          </cell>
        </row>
        <row r="115">
          <cell r="A115" t="str">
            <v>Килограмм 90 %-го сухого вещества</v>
          </cell>
        </row>
        <row r="116">
          <cell r="A116" t="str">
            <v>Килограмм азота</v>
          </cell>
        </row>
        <row r="117">
          <cell r="A117" t="str">
            <v>Килограмм в секунду</v>
          </cell>
        </row>
        <row r="118">
          <cell r="A118" t="str">
            <v>Килограмм гидроксида калия</v>
          </cell>
        </row>
        <row r="119">
          <cell r="A119" t="str">
            <v>Килограмм гидроксида натрия</v>
          </cell>
        </row>
        <row r="120">
          <cell r="A120" t="str">
            <v>Килограмм на гигакалорию</v>
          </cell>
        </row>
        <row r="121">
          <cell r="A121" t="str">
            <v>Килограмм на кубический метр</v>
          </cell>
        </row>
        <row r="122">
          <cell r="A122" t="str">
            <v>Килограмм оксида калия</v>
          </cell>
        </row>
        <row r="123">
          <cell r="A123" t="str">
            <v>Килограмм пероксида водорода</v>
          </cell>
        </row>
        <row r="124">
          <cell r="A124" t="str">
            <v>Килограмм пятиокиси фосфора</v>
          </cell>
        </row>
        <row r="125">
          <cell r="A125" t="str">
            <v>Килограмм урана</v>
          </cell>
        </row>
        <row r="126">
          <cell r="A126" t="str">
            <v>Килоджоуль</v>
          </cell>
        </row>
        <row r="127">
          <cell r="A127" t="str">
            <v>Килокалория</v>
          </cell>
        </row>
        <row r="128">
          <cell r="A128" t="str">
            <v>Килокалория в час</v>
          </cell>
        </row>
        <row r="129">
          <cell r="A129" t="str">
            <v>Километр в час</v>
          </cell>
        </row>
        <row r="130">
          <cell r="A130" t="str">
            <v>Километр условных труб</v>
          </cell>
        </row>
        <row r="131">
          <cell r="A131" t="str">
            <v>Килопаскаль</v>
          </cell>
        </row>
        <row r="132">
          <cell r="A132" t="str">
            <v>Килотонна</v>
          </cell>
        </row>
        <row r="133">
          <cell r="A133" t="str">
            <v>Койка</v>
          </cell>
        </row>
        <row r="134">
          <cell r="A134" t="str">
            <v>Комплект</v>
          </cell>
        </row>
        <row r="135">
          <cell r="A135" t="str">
            <v>Корд</v>
          </cell>
        </row>
        <row r="136">
          <cell r="A136" t="str">
            <v>Кормо-день</v>
          </cell>
        </row>
        <row r="137">
          <cell r="A137" t="str">
            <v>Короткая тонна СК, США*</v>
          </cell>
        </row>
        <row r="138">
          <cell r="A138" t="str">
            <v>Короткий стандарт</v>
          </cell>
        </row>
        <row r="139">
          <cell r="A139" t="str">
            <v>Крепость спирта по массе</v>
          </cell>
        </row>
        <row r="140">
          <cell r="A140" t="str">
            <v>Крепость спирта по объему</v>
          </cell>
        </row>
        <row r="141">
          <cell r="A141" t="str">
            <v>Кубический дюйм</v>
          </cell>
        </row>
        <row r="142">
          <cell r="A142" t="str">
            <v>Кубический метр</v>
          </cell>
        </row>
        <row r="143">
          <cell r="A143" t="str">
            <v>Кубический метр в секунду</v>
          </cell>
        </row>
        <row r="144">
          <cell r="A144" t="str">
            <v>Кубический метр в час</v>
          </cell>
        </row>
        <row r="145">
          <cell r="A145" t="str">
            <v>Кубический миллиметр</v>
          </cell>
        </row>
        <row r="146">
          <cell r="A146" t="str">
            <v>Кубический сантиметр; миллилитр</v>
          </cell>
        </row>
        <row r="147">
          <cell r="A147" t="str">
            <v>Кубический фут</v>
          </cell>
        </row>
        <row r="148">
          <cell r="A148" t="str">
            <v>Кубический ярд</v>
          </cell>
        </row>
        <row r="149">
          <cell r="A149" t="str">
            <v>Кулон</v>
          </cell>
        </row>
        <row r="150">
          <cell r="A150" t="str">
            <v>Кулон на килограмм</v>
          </cell>
        </row>
        <row r="151">
          <cell r="A151" t="str">
            <v>Кюри</v>
          </cell>
        </row>
        <row r="152">
          <cell r="A152" t="str">
            <v>Лист</v>
          </cell>
        </row>
        <row r="153">
          <cell r="A153" t="str">
            <v>Лист авторский</v>
          </cell>
        </row>
        <row r="154">
          <cell r="A154" t="str">
            <v>Лист печатный</v>
          </cell>
        </row>
        <row r="155">
          <cell r="A155" t="str">
            <v>Лист учетно-издательский</v>
          </cell>
        </row>
        <row r="156">
          <cell r="A156" t="str">
            <v>Литр чистого</v>
          </cell>
        </row>
        <row r="157">
          <cell r="A157" t="str">
            <v>Литр; кубический дециметр</v>
          </cell>
        </row>
        <row r="158">
          <cell r="A158" t="str">
            <v>Лошадиная сила</v>
          </cell>
        </row>
        <row r="159">
          <cell r="A159" t="str">
            <v>Люкс</v>
          </cell>
        </row>
        <row r="160">
          <cell r="A160" t="str">
            <v>Люмен</v>
          </cell>
        </row>
        <row r="161">
          <cell r="A161" t="str">
            <v>Мегабайт</v>
          </cell>
        </row>
        <row r="162">
          <cell r="A162" t="str">
            <v>Мегаватт; тысяча киловатт</v>
          </cell>
        </row>
        <row r="163">
          <cell r="A163" t="str">
            <v>Мегаватт-час; 1000 киловатт-часов</v>
          </cell>
        </row>
        <row r="164">
          <cell r="A164" t="str">
            <v>Мегавольт-ампер</v>
          </cell>
        </row>
        <row r="165">
          <cell r="A165" t="str">
            <v>Мегагерц</v>
          </cell>
        </row>
        <row r="166">
          <cell r="A166" t="str">
            <v>Мегалитр</v>
          </cell>
        </row>
        <row r="167">
          <cell r="A167" t="str">
            <v>Мегаметр; миллион метров</v>
          </cell>
        </row>
        <row r="168">
          <cell r="A168" t="str">
            <v>Мегапаскаль</v>
          </cell>
        </row>
        <row r="169">
          <cell r="A169" t="str">
            <v>Международная единица</v>
          </cell>
        </row>
        <row r="170">
          <cell r="A170" t="str">
            <v>Место</v>
          </cell>
        </row>
        <row r="171">
          <cell r="A171" t="str">
            <v>Месяц</v>
          </cell>
        </row>
        <row r="172">
          <cell r="A172" t="str">
            <v>Метр</v>
          </cell>
        </row>
        <row r="173">
          <cell r="A173" t="str">
            <v>Метр в секунду</v>
          </cell>
        </row>
        <row r="174">
          <cell r="A174" t="str">
            <v>Метр в час</v>
          </cell>
        </row>
        <row r="175">
          <cell r="A175" t="str">
            <v>Метр на секунду в квадрате</v>
          </cell>
        </row>
        <row r="176">
          <cell r="A176" t="str">
            <v>Метрический карат</v>
          </cell>
        </row>
        <row r="177">
          <cell r="A177" t="str">
            <v>Микросекунда</v>
          </cell>
        </row>
        <row r="178">
          <cell r="A178" t="str">
            <v>Миллиард киловатт-часов</v>
          </cell>
        </row>
        <row r="179">
          <cell r="A179" t="str">
            <v>Миллиард кубических метров</v>
          </cell>
        </row>
        <row r="180">
          <cell r="A180" t="str">
            <v>Миллиард штук</v>
          </cell>
        </row>
        <row r="181">
          <cell r="A181" t="str">
            <v>Миллибар</v>
          </cell>
        </row>
        <row r="182">
          <cell r="A182" t="str">
            <v>Миллиграмм</v>
          </cell>
        </row>
        <row r="183">
          <cell r="A183" t="str">
            <v>Милликюри</v>
          </cell>
        </row>
        <row r="184">
          <cell r="A184" t="str">
            <v>Миллиметр</v>
          </cell>
        </row>
        <row r="185">
          <cell r="A185" t="str">
            <v>Миллиметр водяного столба</v>
          </cell>
        </row>
        <row r="186">
          <cell r="A186" t="str">
            <v>Миллиметр ртутного столба</v>
          </cell>
        </row>
        <row r="187">
          <cell r="A187" t="str">
            <v>Миллион ампер-часов</v>
          </cell>
        </row>
        <row r="188">
          <cell r="A188" t="str">
            <v>Миллион гигакалорий</v>
          </cell>
        </row>
        <row r="189">
          <cell r="A189" t="str">
            <v>Миллион голов в год</v>
          </cell>
        </row>
        <row r="190">
          <cell r="A190" t="str">
            <v>Миллион декалитров</v>
          </cell>
        </row>
        <row r="191">
          <cell r="A191" t="str">
            <v>Миллион домохозяйств</v>
          </cell>
        </row>
        <row r="192">
          <cell r="A192" t="str">
            <v>Миллион единиц</v>
          </cell>
        </row>
        <row r="193">
          <cell r="A193" t="str">
            <v>Миллион единиц в год</v>
          </cell>
        </row>
        <row r="194">
          <cell r="A194" t="str">
            <v>Миллион каратов метрических</v>
          </cell>
        </row>
        <row r="195">
          <cell r="A195" t="str">
            <v>Миллион квадратных дециметров</v>
          </cell>
        </row>
        <row r="196">
          <cell r="A196" t="str">
            <v>Миллион квадратных метров</v>
          </cell>
        </row>
        <row r="197">
          <cell r="A197" t="str">
            <v>Миллион квадратных метров в двухмиллиметровом исчислении</v>
          </cell>
        </row>
        <row r="198">
          <cell r="A198" t="str">
            <v>Миллион квадратных метров жилой площади</v>
          </cell>
        </row>
        <row r="199">
          <cell r="A199" t="str">
            <v>Миллион квадратных метров общей площади</v>
          </cell>
        </row>
        <row r="200">
          <cell r="A200" t="str">
            <v>Миллион киловатт-час</v>
          </cell>
        </row>
        <row r="201">
          <cell r="A201" t="str">
            <v>Миллион киловольт-ампер</v>
          </cell>
        </row>
        <row r="202">
          <cell r="A202" t="str">
            <v>Миллион кубических метров</v>
          </cell>
        </row>
        <row r="203">
          <cell r="A203" t="str">
            <v>Миллион кубических метров переработки газа</v>
          </cell>
        </row>
        <row r="204">
          <cell r="A204" t="str">
            <v>Миллион лошадиных сил</v>
          </cell>
        </row>
        <row r="205">
          <cell r="A205" t="str">
            <v>Миллион пар</v>
          </cell>
        </row>
        <row r="206">
          <cell r="A206" t="str">
            <v>Миллион пассажиро-километров</v>
          </cell>
        </row>
        <row r="207">
          <cell r="A207" t="str">
            <v>Миллион пассажиро-место-миль</v>
          </cell>
        </row>
        <row r="208">
          <cell r="A208" t="str">
            <v>Миллион пассажиро-миль</v>
          </cell>
        </row>
        <row r="209">
          <cell r="A209" t="str">
            <v>Миллион полулитров</v>
          </cell>
        </row>
        <row r="210">
          <cell r="A210" t="str">
            <v>Миллион семей</v>
          </cell>
        </row>
        <row r="211">
          <cell r="A211" t="str">
            <v>Миллион тонн</v>
          </cell>
        </row>
        <row r="212">
          <cell r="A212" t="str">
            <v>Миллион тонн в год</v>
          </cell>
        </row>
        <row r="213">
          <cell r="A213" t="str">
            <v>Миллион тонн условного топлива</v>
          </cell>
        </row>
        <row r="214">
          <cell r="A214" t="str">
            <v>Миллион тоннаже-миль</v>
          </cell>
        </row>
        <row r="215">
          <cell r="A215" t="str">
            <v>Миллион тонно-километров</v>
          </cell>
        </row>
        <row r="216">
          <cell r="A216" t="str">
            <v>Миллион тонно-миль</v>
          </cell>
        </row>
        <row r="217">
          <cell r="A217" t="str">
            <v>Миллион упаковок</v>
          </cell>
        </row>
        <row r="218">
          <cell r="A218" t="str">
            <v>Миллион условных банок</v>
          </cell>
        </row>
        <row r="219">
          <cell r="A219" t="str">
            <v>Миллион условных единиц</v>
          </cell>
        </row>
        <row r="220">
          <cell r="A220" t="str">
            <v>Миллион условных квадратных метров</v>
          </cell>
        </row>
        <row r="221">
          <cell r="A221" t="str">
            <v>Миллион условных кирпичей</v>
          </cell>
        </row>
        <row r="222">
          <cell r="A222" t="str">
            <v>Миллион условных кусков</v>
          </cell>
        </row>
        <row r="223">
          <cell r="A223" t="str">
            <v>Миллион человек</v>
          </cell>
        </row>
        <row r="224">
          <cell r="A224" t="str">
            <v>Миллион штук</v>
          </cell>
        </row>
        <row r="225">
          <cell r="A225" t="str">
            <v>Миллисекунда</v>
          </cell>
        </row>
        <row r="226">
          <cell r="A226" t="str">
            <v>Миля</v>
          </cell>
        </row>
        <row r="227">
          <cell r="A227" t="str">
            <v>Минимальная заработная плата</v>
          </cell>
        </row>
        <row r="228">
          <cell r="A228" t="str">
            <v>Минута</v>
          </cell>
        </row>
        <row r="229">
          <cell r="A229" t="str">
            <v>Морская миля</v>
          </cell>
        </row>
        <row r="230">
          <cell r="A230" t="str">
            <v>Набор</v>
          </cell>
        </row>
        <row r="231">
          <cell r="A231" t="str">
            <v>Неделя</v>
          </cell>
        </row>
        <row r="232">
          <cell r="A232" t="str">
            <v>Нетто-регистровая тонна</v>
          </cell>
        </row>
        <row r="233">
          <cell r="A233" t="str">
            <v>Номер</v>
          </cell>
        </row>
        <row r="234">
          <cell r="A234" t="str">
            <v>Ньютон</v>
          </cell>
        </row>
        <row r="235">
          <cell r="A235" t="str">
            <v>Обмерная</v>
          </cell>
        </row>
        <row r="236">
          <cell r="A236" t="str">
            <v>Оборот в минуту</v>
          </cell>
        </row>
        <row r="237">
          <cell r="A237" t="str">
            <v>Оборот в секунду</v>
          </cell>
        </row>
        <row r="238">
          <cell r="A238" t="str">
            <v>Ом</v>
          </cell>
        </row>
        <row r="239">
          <cell r="A239" t="str">
            <v>Пара</v>
          </cell>
        </row>
        <row r="240">
          <cell r="A240" t="str">
            <v>Пара в смену</v>
          </cell>
        </row>
        <row r="241">
          <cell r="A241" t="str">
            <v>Паскаль</v>
          </cell>
        </row>
        <row r="242">
          <cell r="A242" t="str">
            <v>Пассажиро-километр</v>
          </cell>
        </row>
        <row r="243">
          <cell r="A243" t="str">
            <v>Пассажиропоток</v>
          </cell>
        </row>
        <row r="244">
          <cell r="A244" t="str">
            <v>Пассажирское место</v>
          </cell>
        </row>
        <row r="245">
          <cell r="A245" t="str">
            <v>Пеннивейт СК, США</v>
          </cell>
        </row>
        <row r="246">
          <cell r="A246" t="str">
            <v>Пинта СК</v>
          </cell>
        </row>
        <row r="247">
          <cell r="A247" t="str">
            <v>Плотный кубический метр</v>
          </cell>
        </row>
        <row r="248">
          <cell r="A248" t="str">
            <v>Погонный метр</v>
          </cell>
        </row>
        <row r="249">
          <cell r="A249" t="str">
            <v>Полугодие</v>
          </cell>
        </row>
        <row r="250">
          <cell r="A250" t="str">
            <v>Посадочное место</v>
          </cell>
        </row>
        <row r="251">
          <cell r="A251" t="str">
            <v>Посещение в смену</v>
          </cell>
        </row>
        <row r="252">
          <cell r="A252" t="str">
            <v>Посылка</v>
          </cell>
        </row>
        <row r="253">
          <cell r="A253" t="str">
            <v>Приведенный час</v>
          </cell>
        </row>
        <row r="254">
          <cell r="A254" t="str">
            <v>Промилле</v>
          </cell>
        </row>
        <row r="255">
          <cell r="A255" t="str">
            <v>Процент</v>
          </cell>
        </row>
        <row r="256">
          <cell r="A256" t="str">
            <v>Рабочее место</v>
          </cell>
        </row>
        <row r="257">
          <cell r="A257" t="str">
            <v>Рулон</v>
          </cell>
        </row>
        <row r="258">
          <cell r="A258" t="str">
            <v>Самолето-километр</v>
          </cell>
        </row>
        <row r="259">
          <cell r="A259" t="str">
            <v>Сантиграмм</v>
          </cell>
        </row>
        <row r="260">
          <cell r="A260" t="str">
            <v>Сантиметр</v>
          </cell>
        </row>
        <row r="261">
          <cell r="A261" t="str">
            <v>Сантиметр водяного столба</v>
          </cell>
        </row>
        <row r="262">
          <cell r="A262" t="str">
            <v>Секунда</v>
          </cell>
        </row>
        <row r="263">
          <cell r="A263" t="str">
            <v>Секция</v>
          </cell>
        </row>
        <row r="264">
          <cell r="A264" t="str">
            <v>Семья</v>
          </cell>
        </row>
        <row r="265">
          <cell r="A265" t="str">
            <v>Символ</v>
          </cell>
        </row>
        <row r="266">
          <cell r="A266" t="str">
            <v>Сименс</v>
          </cell>
        </row>
        <row r="267">
          <cell r="A267" t="str">
            <v>Скрупул СК, США</v>
          </cell>
        </row>
        <row r="268">
          <cell r="A268" t="str">
            <v>Слово</v>
          </cell>
        </row>
        <row r="269">
          <cell r="A269" t="str">
            <v>Смена</v>
          </cell>
        </row>
        <row r="270">
          <cell r="A270" t="str">
            <v>Стандарт</v>
          </cell>
        </row>
        <row r="271">
          <cell r="A271" t="str">
            <v>Сто листов</v>
          </cell>
        </row>
        <row r="272">
          <cell r="A272" t="str">
            <v>Сто международных единиц</v>
          </cell>
        </row>
        <row r="273">
          <cell r="A273" t="str">
            <v>Сто упаковок</v>
          </cell>
        </row>
        <row r="274">
          <cell r="A274" t="str">
            <v>Сто штук</v>
          </cell>
        </row>
        <row r="275">
          <cell r="A275" t="str">
            <v>Сто ящиков</v>
          </cell>
        </row>
        <row r="276">
          <cell r="A276" t="str">
            <v>Стоун СК</v>
          </cell>
        </row>
        <row r="277">
          <cell r="A277" t="str">
            <v>Сутки</v>
          </cell>
        </row>
        <row r="278">
          <cell r="A278" t="str">
            <v>Сухая кварта США</v>
          </cell>
        </row>
        <row r="279">
          <cell r="A279" t="str">
            <v>Сухая пинта США</v>
          </cell>
        </row>
        <row r="280">
          <cell r="A280" t="str">
            <v>Сухой баррель США</v>
          </cell>
        </row>
        <row r="281">
          <cell r="A281" t="str">
            <v>Сухой галлон США</v>
          </cell>
        </row>
        <row r="282">
          <cell r="A282" t="str">
            <v>Тесла</v>
          </cell>
        </row>
        <row r="283">
          <cell r="A283" t="str">
            <v>Техническая атмосфера</v>
          </cell>
        </row>
        <row r="284">
          <cell r="A284" t="str">
            <v>Том книжного фонда</v>
          </cell>
        </row>
        <row r="285">
          <cell r="A285" t="str">
            <v>Тонна</v>
          </cell>
        </row>
        <row r="286">
          <cell r="A286" t="str">
            <v>Тонна 90 %-го сухого вещества</v>
          </cell>
        </row>
        <row r="287">
          <cell r="A287" t="str">
            <v>Тонна в смену</v>
          </cell>
        </row>
        <row r="288">
          <cell r="A288" t="str">
            <v>Тонна в сутки</v>
          </cell>
        </row>
        <row r="289">
          <cell r="A289" t="str">
            <v>Тонна в час</v>
          </cell>
        </row>
        <row r="290">
          <cell r="A290" t="str">
            <v>Тонна пара в час</v>
          </cell>
        </row>
        <row r="291">
          <cell r="A291" t="str">
            <v>Тонна переработки в сутки</v>
          </cell>
        </row>
        <row r="292">
          <cell r="A292" t="str">
            <v>Тонна условного топлива</v>
          </cell>
        </row>
        <row r="293">
          <cell r="A293" t="str">
            <v>Тонно-километр</v>
          </cell>
        </row>
        <row r="294">
          <cell r="A294" t="str">
            <v>Тонно-номер</v>
          </cell>
        </row>
        <row r="295">
          <cell r="A295" t="str">
            <v>Тройский фунт США</v>
          </cell>
        </row>
        <row r="296">
          <cell r="A296" t="str">
            <v>Тысяча автомобиле-место-дней</v>
          </cell>
        </row>
        <row r="297">
          <cell r="A297" t="str">
            <v>Тысяча автомобиле-тонно-дней</v>
          </cell>
        </row>
        <row r="298">
          <cell r="A298" t="str">
            <v>Тысяча автомобиле-часов</v>
          </cell>
        </row>
        <row r="299">
          <cell r="A299" t="str">
            <v>Тысяча ампер-часов</v>
          </cell>
        </row>
        <row r="300">
          <cell r="A300" t="str">
            <v>Тысяча ампул</v>
          </cell>
        </row>
        <row r="301">
          <cell r="A301" t="str">
            <v>Тысяча бутылок</v>
          </cell>
        </row>
        <row r="302">
          <cell r="A302" t="str">
            <v>Тысяча вагоно</v>
          </cell>
        </row>
        <row r="303">
          <cell r="A303" t="str">
            <v>Тысяча вагоно</v>
          </cell>
        </row>
        <row r="304">
          <cell r="A304" t="str">
            <v>Тысяча гектаров</v>
          </cell>
        </row>
        <row r="305">
          <cell r="A305" t="str">
            <v>Тысяча гигакалорий</v>
          </cell>
        </row>
        <row r="306">
          <cell r="A306" t="str">
            <v>Тысяча гигакалорий в час</v>
          </cell>
        </row>
        <row r="307">
          <cell r="A307" t="str">
            <v xml:space="preserve">Тысяча голов </v>
          </cell>
        </row>
        <row r="308">
          <cell r="A308" t="str">
            <v>Тысяча декалитров</v>
          </cell>
        </row>
        <row r="309">
          <cell r="A309" t="str">
            <v>Тысяча доз</v>
          </cell>
        </row>
        <row r="310">
          <cell r="A310" t="str">
            <v>Тысяча домохозяйств</v>
          </cell>
        </row>
        <row r="311">
          <cell r="A311" t="str">
            <v>Тысяча единиц</v>
          </cell>
        </row>
        <row r="312">
          <cell r="A312" t="str">
            <v>Тысяча каратов метрических</v>
          </cell>
        </row>
        <row r="313">
          <cell r="A313" t="str">
            <v>Тысяча квадратных дециметров</v>
          </cell>
        </row>
        <row r="314">
          <cell r="A314" t="str">
            <v>Тысяча квадратных метров</v>
          </cell>
        </row>
        <row r="315">
          <cell r="A315" t="str">
            <v>Тысяча квадратных метров жилой площади</v>
          </cell>
        </row>
        <row r="316">
          <cell r="A316" t="str">
            <v>Тысяча квадратных метров общей площади</v>
          </cell>
        </row>
        <row r="317">
          <cell r="A317" t="str">
            <v>Тысяча квадратных метров учебно-лабораторных зданий</v>
          </cell>
        </row>
        <row r="318">
          <cell r="A318" t="str">
            <v>Тысяча квартир</v>
          </cell>
        </row>
        <row r="319">
          <cell r="A319" t="str">
            <v>Тысяча киловольт-ампер реактивных</v>
          </cell>
        </row>
        <row r="320">
          <cell r="A320" t="str">
            <v>Тысяча километров</v>
          </cell>
        </row>
        <row r="321">
          <cell r="A321" t="str">
            <v>Тысяча коек</v>
          </cell>
        </row>
        <row r="322">
          <cell r="A322" t="str">
            <v>Тысяча коробок</v>
          </cell>
        </row>
        <row r="323">
          <cell r="A323" t="str">
            <v>Тысяча кубических метров</v>
          </cell>
        </row>
        <row r="324">
          <cell r="A324" t="str">
            <v>Тысяча кубических метров в сутки</v>
          </cell>
        </row>
        <row r="325">
          <cell r="A325" t="str">
            <v>Тысяча кур-несушек</v>
          </cell>
        </row>
        <row r="326">
          <cell r="A326" t="str">
            <v>Тысяча литров; 1000 литров</v>
          </cell>
        </row>
        <row r="327">
          <cell r="A327" t="str">
            <v>Тысяча лошадиных сил</v>
          </cell>
        </row>
        <row r="328">
          <cell r="A328" t="str">
            <v>Тысяча мест</v>
          </cell>
        </row>
        <row r="329">
          <cell r="A329" t="str">
            <v>Тысяча место-километров</v>
          </cell>
        </row>
        <row r="330">
          <cell r="A330" t="str">
            <v>Тысяча метров</v>
          </cell>
        </row>
        <row r="331">
          <cell r="A331" t="str">
            <v>Тысяча пар</v>
          </cell>
        </row>
        <row r="332">
          <cell r="A332" t="str">
            <v>Тысяча пар в смену</v>
          </cell>
        </row>
        <row r="333">
          <cell r="A333" t="str">
            <v>Тысяча пассажиро-километров</v>
          </cell>
        </row>
        <row r="334">
          <cell r="A334" t="str">
            <v>Тысяча пассажиро-миль</v>
          </cell>
        </row>
        <row r="335">
          <cell r="A335" t="str">
            <v>Тысяча плотных кубических метров</v>
          </cell>
        </row>
        <row r="336">
          <cell r="A336" t="str">
            <v>Тысяча погонных метров</v>
          </cell>
        </row>
        <row r="337">
          <cell r="A337" t="str">
            <v>Тысяча поездо-километров</v>
          </cell>
        </row>
        <row r="338">
          <cell r="A338" t="str">
            <v>Тысяча поездо-часов</v>
          </cell>
        </row>
        <row r="339">
          <cell r="A339" t="str">
            <v>Тысяча полулитров</v>
          </cell>
        </row>
        <row r="340">
          <cell r="A340" t="str">
            <v>Тысяча посадочных мест</v>
          </cell>
        </row>
        <row r="341">
          <cell r="A341" t="str">
            <v>Тысяча посещений в смену</v>
          </cell>
        </row>
        <row r="342">
          <cell r="A342" t="str">
            <v>Тысяча птицемест</v>
          </cell>
        </row>
        <row r="343">
          <cell r="A343" t="str">
            <v>Тысяча рабочих мест</v>
          </cell>
        </row>
        <row r="344">
          <cell r="A344" t="str">
            <v>Тысяча рулонов</v>
          </cell>
        </row>
        <row r="345">
          <cell r="A345" t="str">
            <v>Тысяча семей</v>
          </cell>
        </row>
        <row r="346">
          <cell r="A346" t="str">
            <v>Тысяча стандартных условных кирпичей</v>
          </cell>
        </row>
        <row r="347">
          <cell r="A347" t="str">
            <v>Тысяча томов книжного фонда</v>
          </cell>
        </row>
        <row r="348">
          <cell r="A348" t="str">
            <v>Тысяча тонн</v>
          </cell>
        </row>
        <row r="349">
          <cell r="A349" t="str">
            <v>Тысяча тонн в год</v>
          </cell>
        </row>
        <row r="350">
          <cell r="A350" t="str">
            <v>Тысяча тонн в сезон</v>
          </cell>
        </row>
        <row r="351">
          <cell r="A351" t="str">
            <v>Тысяча тонн единовременного хранения</v>
          </cell>
        </row>
        <row r="352">
          <cell r="A352" t="str">
            <v>Тысяча тонн пара в час</v>
          </cell>
        </row>
        <row r="353">
          <cell r="A353" t="str">
            <v>Тысяча тонн переработки</v>
          </cell>
        </row>
        <row r="354">
          <cell r="A354" t="str">
            <v>Тысяча тонн переработки в сутки</v>
          </cell>
        </row>
        <row r="355">
          <cell r="A355" t="str">
            <v>Тысяча тонн условного топлива</v>
          </cell>
        </row>
        <row r="356">
          <cell r="A356" t="str">
            <v>Тысяча тоннаже-рейсов</v>
          </cell>
        </row>
        <row r="357">
          <cell r="A357" t="str">
            <v>Тысяча тонно-километров</v>
          </cell>
        </row>
        <row r="358">
          <cell r="A358" t="str">
            <v>Тысяча тонно-миль</v>
          </cell>
        </row>
        <row r="359">
          <cell r="A359" t="str">
            <v>Тысяча тубов</v>
          </cell>
        </row>
        <row r="360">
          <cell r="A360" t="str">
            <v>Тысяча условных банок</v>
          </cell>
        </row>
        <row r="361">
          <cell r="A361" t="str">
            <v>Тысяча условных банок в смену</v>
          </cell>
        </row>
        <row r="362">
          <cell r="A362" t="str">
            <v>Тысяча условных единиц</v>
          </cell>
        </row>
        <row r="363">
          <cell r="A363" t="str">
            <v>Тысяча условных катушек</v>
          </cell>
        </row>
        <row r="364">
          <cell r="A364" t="str">
            <v>Тысяча условных квадратных метров</v>
          </cell>
        </row>
        <row r="365">
          <cell r="A365" t="str">
            <v>Тысяча условных кирпичей</v>
          </cell>
        </row>
        <row r="366">
          <cell r="A366" t="str">
            <v>Тысяча условных кубических метров</v>
          </cell>
        </row>
        <row r="367">
          <cell r="A367" t="str">
            <v>Тысяча условных кусков</v>
          </cell>
        </row>
        <row r="368">
          <cell r="A368" t="str">
            <v>Тысяча условных метров</v>
          </cell>
        </row>
        <row r="369">
          <cell r="A369" t="str">
            <v>Тысяча условных плиток</v>
          </cell>
        </row>
        <row r="370">
          <cell r="A370" t="str">
            <v>Тысяча условных штук</v>
          </cell>
        </row>
        <row r="371">
          <cell r="A371" t="str">
            <v>Тысяча условных ящиков</v>
          </cell>
        </row>
        <row r="372">
          <cell r="A372" t="str">
            <v>Тысяча ученических мест</v>
          </cell>
        </row>
        <row r="373">
          <cell r="A373" t="str">
            <v>Тысяча флаконов</v>
          </cell>
        </row>
        <row r="374">
          <cell r="A374" t="str">
            <v>Тысяча центнеров переработки в сутки</v>
          </cell>
        </row>
        <row r="375">
          <cell r="A375" t="str">
            <v>Тысяча человек</v>
          </cell>
        </row>
        <row r="376">
          <cell r="A376" t="str">
            <v>Тысяча человеко-дней</v>
          </cell>
        </row>
        <row r="377">
          <cell r="A377" t="str">
            <v>Тысяча человеко-часов</v>
          </cell>
        </row>
        <row r="378">
          <cell r="A378" t="str">
            <v>Тысяча штук</v>
          </cell>
        </row>
        <row r="379">
          <cell r="A379" t="str">
            <v>Тысяча экземпляров</v>
          </cell>
        </row>
        <row r="380">
          <cell r="A380" t="str">
            <v>Тысячи бордфутов</v>
          </cell>
        </row>
        <row r="381">
          <cell r="A381" t="str">
            <v>Узел</v>
          </cell>
        </row>
        <row r="382">
          <cell r="A382" t="str">
            <v>Унция СК, США</v>
          </cell>
        </row>
        <row r="383">
          <cell r="A383" t="str">
            <v>Унция СК, США</v>
          </cell>
        </row>
        <row r="384">
          <cell r="A384" t="str">
            <v>Упаковка</v>
          </cell>
        </row>
        <row r="385">
          <cell r="A385" t="str">
            <v>Условная банка</v>
          </cell>
        </row>
        <row r="386">
          <cell r="A386" t="str">
            <v>Условная единица</v>
          </cell>
        </row>
        <row r="387">
          <cell r="A387" t="str">
            <v>Условная катушка</v>
          </cell>
        </row>
        <row r="388">
          <cell r="A388" t="str">
            <v>Условная плитка</v>
          </cell>
        </row>
        <row r="389">
          <cell r="A389" t="str">
            <v>Условная тонна</v>
          </cell>
        </row>
        <row r="390">
          <cell r="A390" t="str">
            <v>Условная труба</v>
          </cell>
        </row>
        <row r="391">
          <cell r="A391" t="str">
            <v>Условная штука</v>
          </cell>
        </row>
        <row r="392">
          <cell r="A392" t="str">
            <v>Условный квадратный метр</v>
          </cell>
        </row>
        <row r="393">
          <cell r="A393" t="str">
            <v>Условный кирпич</v>
          </cell>
        </row>
        <row r="394">
          <cell r="A394" t="str">
            <v>Условный кубический метр</v>
          </cell>
        </row>
        <row r="395">
          <cell r="A395" t="str">
            <v>Условный кусок</v>
          </cell>
        </row>
        <row r="396">
          <cell r="A396" t="str">
            <v>Условный метр</v>
          </cell>
        </row>
        <row r="397">
          <cell r="A397" t="str">
            <v>Условный ремонт</v>
          </cell>
        </row>
        <row r="398">
          <cell r="A398" t="str">
            <v>Условный ремонт в год</v>
          </cell>
        </row>
        <row r="399">
          <cell r="A399" t="str">
            <v>Условный ящик</v>
          </cell>
        </row>
        <row r="400">
          <cell r="A400" t="str">
            <v>Ученическое место</v>
          </cell>
        </row>
        <row r="401">
          <cell r="A401" t="str">
            <v>Фарад</v>
          </cell>
        </row>
        <row r="402">
          <cell r="A402" t="str">
            <v>Физическая атмосфера</v>
          </cell>
        </row>
        <row r="403">
          <cell r="A403" t="str">
            <v>Флакон</v>
          </cell>
        </row>
        <row r="404">
          <cell r="A404" t="str">
            <v>Фунт СК, США</v>
          </cell>
        </row>
        <row r="405">
          <cell r="A405" t="str">
            <v>Фут</v>
          </cell>
        </row>
        <row r="406">
          <cell r="A406" t="str">
            <v>Центал СК</v>
          </cell>
        </row>
        <row r="407">
          <cell r="A407" t="str">
            <v>Центнер</v>
          </cell>
        </row>
        <row r="408">
          <cell r="A408" t="str">
            <v>Центнер кормовых единиц</v>
          </cell>
        </row>
        <row r="409">
          <cell r="A409" t="str">
            <v>Центнер переработки в сутки</v>
          </cell>
        </row>
        <row r="410">
          <cell r="A410" t="str">
            <v>Центнер США</v>
          </cell>
        </row>
        <row r="411">
          <cell r="A411" t="str">
            <v>Час</v>
          </cell>
        </row>
        <row r="412">
          <cell r="A412" t="str">
            <v>Часть</v>
          </cell>
        </row>
        <row r="413">
          <cell r="A413" t="str">
            <v>Человек</v>
          </cell>
        </row>
        <row r="414">
          <cell r="A414" t="str">
            <v>Человек на квадратный километр</v>
          </cell>
        </row>
        <row r="415">
          <cell r="A415" t="str">
            <v>Человек на квадратный метр</v>
          </cell>
        </row>
        <row r="416">
          <cell r="A416" t="str">
            <v>Человеко-день</v>
          </cell>
        </row>
        <row r="417">
          <cell r="A417" t="str">
            <v>Человеко-час</v>
          </cell>
        </row>
        <row r="418">
          <cell r="A418" t="str">
            <v>Штука</v>
          </cell>
        </row>
        <row r="419">
          <cell r="A419" t="str">
            <v>Экземпляр</v>
          </cell>
        </row>
        <row r="420">
          <cell r="A420" t="str">
            <v>Элемент</v>
          </cell>
        </row>
        <row r="421">
          <cell r="A421" t="str">
            <v>Эффективная мощность</v>
          </cell>
        </row>
        <row r="422">
          <cell r="A422" t="str">
            <v>Ярд</v>
          </cell>
        </row>
        <row r="423">
          <cell r="A423" t="str">
            <v>Ящик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L6" sqref="L6"/>
    </sheetView>
  </sheetViews>
  <sheetFormatPr defaultColWidth="8.85546875" defaultRowHeight="15"/>
  <cols>
    <col min="1" max="1" width="3.85546875" style="54" customWidth="1"/>
    <col min="2" max="2" width="31.85546875" style="1" customWidth="1"/>
    <col min="3" max="3" width="15.7109375" style="1" customWidth="1"/>
    <col min="4" max="4" width="15.140625" style="1" customWidth="1"/>
    <col min="5" max="10" width="13.28515625" style="1" customWidth="1"/>
    <col min="11" max="16384" width="8.85546875" style="1"/>
  </cols>
  <sheetData>
    <row r="1" spans="1:14" ht="13.7" customHeight="1">
      <c r="B1" s="54"/>
      <c r="C1" s="54"/>
      <c r="D1" s="54"/>
      <c r="E1" s="56"/>
      <c r="F1" s="82" t="s">
        <v>95</v>
      </c>
      <c r="G1" s="82"/>
      <c r="H1" s="82"/>
      <c r="I1" s="82"/>
      <c r="J1" s="82"/>
    </row>
    <row r="2" spans="1:14" ht="66" customHeight="1">
      <c r="B2" s="54"/>
      <c r="C2" s="54"/>
      <c r="D2" s="56"/>
      <c r="E2" s="56"/>
      <c r="F2" s="82"/>
      <c r="G2" s="82"/>
      <c r="H2" s="82"/>
      <c r="I2" s="82"/>
      <c r="J2" s="82"/>
      <c r="K2" s="2"/>
      <c r="L2" s="2"/>
    </row>
    <row r="3" spans="1:14" ht="25.35" customHeight="1">
      <c r="B3" s="54"/>
      <c r="C3" s="54"/>
      <c r="D3" s="54"/>
      <c r="E3" s="54"/>
      <c r="F3" s="54"/>
      <c r="G3" s="54"/>
      <c r="H3" s="54"/>
      <c r="I3" s="54"/>
      <c r="J3" s="54"/>
    </row>
    <row r="4" spans="1:14" ht="57" customHeight="1">
      <c r="A4" s="81" t="s">
        <v>53</v>
      </c>
      <c r="B4" s="81"/>
      <c r="C4" s="81"/>
      <c r="D4" s="81"/>
      <c r="E4" s="81"/>
      <c r="F4" s="81"/>
      <c r="G4" s="81"/>
      <c r="H4" s="81"/>
      <c r="I4" s="81"/>
      <c r="J4" s="81"/>
      <c r="K4" s="3"/>
      <c r="L4" s="3"/>
      <c r="M4" s="3"/>
      <c r="N4" s="3"/>
    </row>
    <row r="5" spans="1:14" ht="25.35" customHeight="1">
      <c r="B5" s="80" t="s">
        <v>9</v>
      </c>
      <c r="C5" s="80"/>
      <c r="D5" s="80"/>
      <c r="E5" s="80"/>
      <c r="F5" s="80"/>
      <c r="G5" s="80"/>
      <c r="H5" s="80"/>
      <c r="I5" s="80"/>
      <c r="J5" s="80"/>
    </row>
    <row r="6" spans="1:14" ht="75" customHeight="1">
      <c r="A6" s="55" t="s">
        <v>1</v>
      </c>
      <c r="B6" s="55" t="s">
        <v>54</v>
      </c>
      <c r="C6" s="55" t="s">
        <v>55</v>
      </c>
      <c r="D6" s="55" t="s">
        <v>56</v>
      </c>
      <c r="E6" s="55" t="s">
        <v>57</v>
      </c>
      <c r="F6" s="55" t="s">
        <v>58</v>
      </c>
      <c r="G6" s="55" t="s">
        <v>59</v>
      </c>
      <c r="H6" s="55" t="s">
        <v>60</v>
      </c>
      <c r="I6" s="55" t="s">
        <v>81</v>
      </c>
      <c r="J6" s="55" t="s">
        <v>103</v>
      </c>
    </row>
    <row r="7" spans="1:14" ht="41.45" customHeight="1">
      <c r="A7" s="84">
        <v>1</v>
      </c>
      <c r="B7" s="85" t="s">
        <v>61</v>
      </c>
      <c r="C7" s="57" t="s">
        <v>6</v>
      </c>
      <c r="D7" s="58">
        <f>E7+F7+G7+H7+I7+J7</f>
        <v>19267.616249999999</v>
      </c>
      <c r="E7" s="59">
        <f>E9+E8</f>
        <v>11677.57</v>
      </c>
      <c r="F7" s="59">
        <f>F8+F9</f>
        <v>1108.9564399999999</v>
      </c>
      <c r="G7" s="59">
        <f>G8+G9</f>
        <v>2218.0898099999999</v>
      </c>
      <c r="H7" s="58">
        <f>H8+H9</f>
        <v>1421</v>
      </c>
      <c r="I7" s="58">
        <f>I8+I9</f>
        <v>1421</v>
      </c>
      <c r="J7" s="58">
        <f>'Приложение 2'!M6</f>
        <v>1421</v>
      </c>
    </row>
    <row r="8" spans="1:14" ht="41.45" customHeight="1">
      <c r="A8" s="84"/>
      <c r="B8" s="85"/>
      <c r="C8" s="57" t="s">
        <v>11</v>
      </c>
      <c r="D8" s="58">
        <f>E8+F8+G8+H8+I8+J8</f>
        <v>5167</v>
      </c>
      <c r="E8" s="60">
        <f>'Приложение 2'!H7</f>
        <v>5167</v>
      </c>
      <c r="F8" s="60">
        <f>'Приложение 2'!I7</f>
        <v>0</v>
      </c>
      <c r="G8" s="60">
        <f>'Приложение 2'!J7</f>
        <v>0</v>
      </c>
      <c r="H8" s="60">
        <f>'Приложение 2'!K7</f>
        <v>0</v>
      </c>
      <c r="I8" s="60">
        <f>'Приложение 2'!L7</f>
        <v>0</v>
      </c>
      <c r="J8" s="60">
        <f>'Приложение 2'!M7</f>
        <v>0</v>
      </c>
    </row>
    <row r="9" spans="1:14" ht="41.45" customHeight="1">
      <c r="A9" s="84"/>
      <c r="B9" s="85"/>
      <c r="C9" s="57" t="s">
        <v>12</v>
      </c>
      <c r="D9" s="58">
        <f>E9+F9+G9+H9+I9+J9</f>
        <v>14100.616249999999</v>
      </c>
      <c r="E9" s="60">
        <f>'Приложение 2'!H8</f>
        <v>6510.57</v>
      </c>
      <c r="F9" s="60">
        <f>'Приложение 2'!I8</f>
        <v>1108.9564399999999</v>
      </c>
      <c r="G9" s="61">
        <f>'Приложение 2'!J8</f>
        <v>2218.0898099999999</v>
      </c>
      <c r="H9" s="60">
        <f>'Приложение 2'!K8</f>
        <v>1421</v>
      </c>
      <c r="I9" s="60">
        <f>'Приложение 2'!L8</f>
        <v>1421</v>
      </c>
      <c r="J9" s="60">
        <f>'Приложение 2'!M8</f>
        <v>1421</v>
      </c>
    </row>
    <row r="10" spans="1:14" ht="18" customHeight="1">
      <c r="A10" s="83"/>
      <c r="B10" s="62"/>
      <c r="C10" s="63"/>
      <c r="D10" s="64"/>
      <c r="E10" s="54"/>
      <c r="F10" s="54"/>
      <c r="G10" s="54"/>
      <c r="H10" s="54"/>
      <c r="I10" s="54"/>
      <c r="J10" s="54"/>
    </row>
    <row r="11" spans="1:14" ht="18" customHeight="1">
      <c r="A11" s="83"/>
      <c r="B11" s="65"/>
      <c r="C11" s="63"/>
      <c r="D11" s="66"/>
      <c r="E11" s="54"/>
      <c r="F11" s="54"/>
      <c r="G11" s="54"/>
      <c r="H11" s="54"/>
      <c r="I11" s="54"/>
      <c r="J11" s="54"/>
    </row>
    <row r="12" spans="1:14" ht="18" customHeight="1">
      <c r="A12" s="83"/>
      <c r="B12" s="65"/>
      <c r="C12" s="63"/>
      <c r="D12" s="66"/>
      <c r="E12" s="54"/>
      <c r="F12" s="54"/>
      <c r="G12" s="54"/>
      <c r="H12" s="54"/>
      <c r="I12" s="54"/>
      <c r="J12" s="54"/>
    </row>
    <row r="13" spans="1:14" ht="18" customHeight="1">
      <c r="A13" s="83"/>
      <c r="B13" s="65"/>
      <c r="C13" s="63"/>
      <c r="D13" s="66"/>
      <c r="E13" s="54"/>
      <c r="F13" s="54"/>
      <c r="G13" s="54"/>
      <c r="H13" s="54"/>
      <c r="I13" s="54"/>
      <c r="J13" s="54"/>
    </row>
    <row r="14" spans="1:14" ht="18" customHeight="1">
      <c r="A14" s="83"/>
      <c r="B14" s="65"/>
      <c r="C14" s="63"/>
      <c r="D14" s="66"/>
      <c r="E14" s="54"/>
      <c r="F14" s="54"/>
      <c r="G14" s="54"/>
      <c r="H14" s="54"/>
      <c r="I14" s="54"/>
      <c r="J14" s="54"/>
    </row>
    <row r="15" spans="1:14" ht="18" customHeight="1">
      <c r="A15" s="83"/>
      <c r="B15" s="10"/>
      <c r="C15" s="4"/>
      <c r="D15" s="5"/>
    </row>
    <row r="16" spans="1:14" ht="18" customHeight="1">
      <c r="A16" s="83"/>
      <c r="B16" s="10"/>
      <c r="C16" s="4"/>
      <c r="D16" s="6"/>
    </row>
    <row r="17" spans="1:4" ht="18" customHeight="1">
      <c r="A17" s="83"/>
      <c r="B17" s="10"/>
      <c r="C17" s="4"/>
      <c r="D17" s="6"/>
    </row>
    <row r="18" spans="1:4" ht="18" customHeight="1">
      <c r="A18" s="83"/>
      <c r="B18" s="10"/>
      <c r="C18" s="4"/>
      <c r="D18" s="6"/>
    </row>
    <row r="19" spans="1:4" ht="18" customHeight="1">
      <c r="A19" s="83"/>
      <c r="B19" s="10"/>
      <c r="C19" s="4"/>
      <c r="D19" s="6"/>
    </row>
    <row r="20" spans="1:4" ht="18" customHeight="1">
      <c r="A20" s="83"/>
      <c r="B20" s="10"/>
      <c r="C20" s="4"/>
      <c r="D20" s="5"/>
    </row>
    <row r="21" spans="1:4" ht="18" customHeight="1">
      <c r="A21" s="83"/>
      <c r="B21" s="10"/>
      <c r="C21" s="4"/>
      <c r="D21" s="6"/>
    </row>
    <row r="22" spans="1:4" ht="18" customHeight="1">
      <c r="A22" s="83"/>
      <c r="B22" s="10"/>
      <c r="C22" s="4"/>
      <c r="D22" s="6"/>
    </row>
    <row r="23" spans="1:4" ht="18" customHeight="1">
      <c r="A23" s="83"/>
      <c r="B23" s="10"/>
      <c r="C23" s="4"/>
      <c r="D23" s="6"/>
    </row>
    <row r="24" spans="1:4" ht="18" customHeight="1">
      <c r="A24" s="83"/>
      <c r="B24" s="10"/>
      <c r="C24" s="4"/>
      <c r="D24" s="6"/>
    </row>
  </sheetData>
  <mergeCells count="8">
    <mergeCell ref="B5:J5"/>
    <mergeCell ref="A4:J4"/>
    <mergeCell ref="F1:J2"/>
    <mergeCell ref="A15:A19"/>
    <mergeCell ref="A20:A24"/>
    <mergeCell ref="A7:A9"/>
    <mergeCell ref="B7:B9"/>
    <mergeCell ref="A10:A14"/>
  </mergeCells>
  <phoneticPr fontId="18" type="noConversion"/>
  <pageMargins left="0.78740157480314965" right="0.39370078740157483" top="0.39370078740157483" bottom="0.39370078740157483" header="0.31496062992125984" footer="0.31496062992125984"/>
  <pageSetup paperSize="9" scale="90" orientation="landscape" horizontalDpi="300" verticalDpi="300" r:id="rId1"/>
  <headerFooter>
    <oddFooter>&amp;L12&amp;R12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opLeftCell="A4" workbookViewId="0">
      <selection activeCell="C63" sqref="C63:C65"/>
    </sheetView>
  </sheetViews>
  <sheetFormatPr defaultColWidth="9.140625" defaultRowHeight="15"/>
  <cols>
    <col min="1" max="1" width="5.5703125" style="7" customWidth="1"/>
    <col min="2" max="2" width="35.5703125" style="7" customWidth="1"/>
    <col min="3" max="4" width="8" style="7" customWidth="1"/>
    <col min="5" max="5" width="9" style="7" customWidth="1"/>
    <col min="6" max="6" width="14.85546875" style="7" customWidth="1"/>
    <col min="7" max="7" width="12.140625" style="7" customWidth="1"/>
    <col min="8" max="8" width="13.42578125" style="7" customWidth="1"/>
    <col min="9" max="9" width="10.42578125" style="7" customWidth="1"/>
    <col min="10" max="10" width="12.5703125" style="7" customWidth="1"/>
    <col min="11" max="11" width="10.42578125" style="7" customWidth="1"/>
    <col min="12" max="12" width="11.5703125" style="7" customWidth="1"/>
    <col min="13" max="13" width="12.7109375" style="7" customWidth="1"/>
    <col min="14" max="14" width="16.42578125" style="7" customWidth="1"/>
    <col min="15" max="16384" width="9.140625" style="7"/>
  </cols>
  <sheetData>
    <row r="1" spans="1:14" ht="71.099999999999994" customHeight="1">
      <c r="A1" s="19"/>
      <c r="B1" s="19"/>
      <c r="C1" s="19"/>
      <c r="D1" s="19"/>
      <c r="E1" s="19"/>
      <c r="F1" s="19"/>
      <c r="G1" s="110" t="s">
        <v>96</v>
      </c>
      <c r="H1" s="110"/>
      <c r="I1" s="110"/>
      <c r="J1" s="110"/>
      <c r="K1" s="110"/>
      <c r="L1" s="110"/>
      <c r="M1" s="110"/>
      <c r="N1" s="110"/>
    </row>
    <row r="2" spans="1:14" ht="38.2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>
      <c r="A3" s="20"/>
      <c r="B3" s="20"/>
      <c r="C3" s="20"/>
      <c r="D3" s="20"/>
      <c r="E3" s="20"/>
      <c r="F3" s="20"/>
      <c r="G3" s="20"/>
      <c r="H3" s="20"/>
      <c r="I3" s="20"/>
      <c r="J3" s="20" t="s">
        <v>87</v>
      </c>
      <c r="K3" s="20"/>
      <c r="L3" s="20"/>
      <c r="M3" s="20"/>
      <c r="N3" s="31" t="s">
        <v>9</v>
      </c>
    </row>
    <row r="4" spans="1:14" ht="26.1" customHeight="1">
      <c r="A4" s="116" t="s">
        <v>1</v>
      </c>
      <c r="B4" s="116" t="s">
        <v>36</v>
      </c>
      <c r="C4" s="123" t="s">
        <v>2</v>
      </c>
      <c r="D4" s="123"/>
      <c r="E4" s="123" t="s">
        <v>4</v>
      </c>
      <c r="F4" s="123" t="s">
        <v>5</v>
      </c>
      <c r="G4" s="116" t="s">
        <v>6</v>
      </c>
      <c r="H4" s="141" t="s">
        <v>7</v>
      </c>
      <c r="I4" s="142"/>
      <c r="J4" s="142"/>
      <c r="K4" s="142"/>
      <c r="L4" s="142"/>
      <c r="M4" s="143"/>
      <c r="N4" s="116" t="s">
        <v>8</v>
      </c>
    </row>
    <row r="5" spans="1:14" ht="22.35" customHeight="1">
      <c r="A5" s="116"/>
      <c r="B5" s="116"/>
      <c r="C5" s="21" t="s">
        <v>0</v>
      </c>
      <c r="D5" s="21" t="s">
        <v>3</v>
      </c>
      <c r="E5" s="123"/>
      <c r="F5" s="123"/>
      <c r="G5" s="116"/>
      <c r="H5" s="17">
        <v>2020</v>
      </c>
      <c r="I5" s="17">
        <v>2021</v>
      </c>
      <c r="J5" s="17">
        <v>2022</v>
      </c>
      <c r="K5" s="17">
        <v>2023</v>
      </c>
      <c r="L5" s="17">
        <v>2024</v>
      </c>
      <c r="M5" s="50">
        <v>2025</v>
      </c>
      <c r="N5" s="116"/>
    </row>
    <row r="6" spans="1:14" ht="20.25" customHeight="1">
      <c r="A6" s="112"/>
      <c r="B6" s="120" t="s">
        <v>37</v>
      </c>
      <c r="C6" s="112" t="s">
        <v>41</v>
      </c>
      <c r="D6" s="112" t="s">
        <v>41</v>
      </c>
      <c r="E6" s="112" t="s">
        <v>41</v>
      </c>
      <c r="F6" s="26" t="s">
        <v>10</v>
      </c>
      <c r="G6" s="27">
        <f>SUM(H6:M6)</f>
        <v>19267.616249999999</v>
      </c>
      <c r="H6" s="27">
        <f t="shared" ref="H6:M6" si="0">H7+H8</f>
        <v>11677.57</v>
      </c>
      <c r="I6" s="27">
        <f t="shared" si="0"/>
        <v>1108.9564399999999</v>
      </c>
      <c r="J6" s="27">
        <f t="shared" si="0"/>
        <v>2218.0898099999999</v>
      </c>
      <c r="K6" s="27">
        <f t="shared" si="0"/>
        <v>1421</v>
      </c>
      <c r="L6" s="27">
        <f t="shared" si="0"/>
        <v>1421</v>
      </c>
      <c r="M6" s="27">
        <f t="shared" si="0"/>
        <v>1421</v>
      </c>
      <c r="N6" s="112" t="s">
        <v>41</v>
      </c>
    </row>
    <row r="7" spans="1:14" ht="20.25" customHeight="1">
      <c r="A7" s="113"/>
      <c r="B7" s="121"/>
      <c r="C7" s="113"/>
      <c r="D7" s="113"/>
      <c r="E7" s="113"/>
      <c r="F7" s="26" t="s">
        <v>11</v>
      </c>
      <c r="G7" s="27">
        <f t="shared" ref="G7:G8" si="1">SUM(H7:M7)</f>
        <v>5167</v>
      </c>
      <c r="H7" s="27">
        <f>H10+H49</f>
        <v>5167</v>
      </c>
      <c r="I7" s="27">
        <f>I10+I49</f>
        <v>0</v>
      </c>
      <c r="J7" s="27">
        <f>J10+J49+J67</f>
        <v>0</v>
      </c>
      <c r="K7" s="27">
        <f t="shared" ref="K7:M7" si="2">K10+K49</f>
        <v>0</v>
      </c>
      <c r="L7" s="27">
        <f t="shared" si="2"/>
        <v>0</v>
      </c>
      <c r="M7" s="27">
        <f t="shared" si="2"/>
        <v>0</v>
      </c>
      <c r="N7" s="113"/>
    </row>
    <row r="8" spans="1:14" ht="20.25" customHeight="1">
      <c r="A8" s="114"/>
      <c r="B8" s="122"/>
      <c r="C8" s="114"/>
      <c r="D8" s="114"/>
      <c r="E8" s="114"/>
      <c r="F8" s="26" t="s">
        <v>12</v>
      </c>
      <c r="G8" s="27">
        <f t="shared" si="1"/>
        <v>14100.616249999999</v>
      </c>
      <c r="H8" s="27">
        <f>H11+H50</f>
        <v>6510.57</v>
      </c>
      <c r="I8" s="27">
        <f>I11+I50+I68</f>
        <v>1108.9564399999999</v>
      </c>
      <c r="J8" s="27">
        <f>J11+J50+J68</f>
        <v>2218.0898099999999</v>
      </c>
      <c r="K8" s="27">
        <f>K11+K50+K68</f>
        <v>1421</v>
      </c>
      <c r="L8" s="27">
        <f>L11+L50+L68</f>
        <v>1421</v>
      </c>
      <c r="M8" s="27">
        <f>M11+M50+M68</f>
        <v>1421</v>
      </c>
      <c r="N8" s="114"/>
    </row>
    <row r="9" spans="1:14" ht="23.25" customHeight="1">
      <c r="A9" s="117">
        <v>1</v>
      </c>
      <c r="B9" s="156" t="s">
        <v>18</v>
      </c>
      <c r="C9" s="117" t="s">
        <v>41</v>
      </c>
      <c r="D9" s="117" t="s">
        <v>41</v>
      </c>
      <c r="E9" s="117" t="s">
        <v>41</v>
      </c>
      <c r="F9" s="28" t="s">
        <v>10</v>
      </c>
      <c r="G9" s="29">
        <f>SUM(H9:M9)</f>
        <v>6142.5650299999998</v>
      </c>
      <c r="H9" s="29">
        <f t="shared" ref="H9:M9" si="3">H10+H11</f>
        <v>1088.57</v>
      </c>
      <c r="I9" s="29">
        <f t="shared" si="3"/>
        <v>663.13068999999996</v>
      </c>
      <c r="J9" s="29">
        <f t="shared" si="3"/>
        <v>1627.8643399999999</v>
      </c>
      <c r="K9" s="29">
        <f>K10+K11</f>
        <v>921</v>
      </c>
      <c r="L9" s="29">
        <f t="shared" si="3"/>
        <v>921</v>
      </c>
      <c r="M9" s="29">
        <f t="shared" si="3"/>
        <v>921</v>
      </c>
      <c r="N9" s="117" t="s">
        <v>41</v>
      </c>
    </row>
    <row r="10" spans="1:14" ht="23.25" customHeight="1">
      <c r="A10" s="118"/>
      <c r="B10" s="157"/>
      <c r="C10" s="118"/>
      <c r="D10" s="118"/>
      <c r="E10" s="118"/>
      <c r="F10" s="28" t="s">
        <v>11</v>
      </c>
      <c r="G10" s="29">
        <f t="shared" ref="G10:G11" si="4">SUM(H10:M10)</f>
        <v>0</v>
      </c>
      <c r="H10" s="29">
        <f t="shared" ref="H10:J11" si="5">H13+H25</f>
        <v>0</v>
      </c>
      <c r="I10" s="29">
        <f t="shared" si="5"/>
        <v>0</v>
      </c>
      <c r="J10" s="29">
        <f t="shared" si="5"/>
        <v>0</v>
      </c>
      <c r="K10" s="29">
        <f t="shared" ref="K10:M11" si="6">K13+K25</f>
        <v>0</v>
      </c>
      <c r="L10" s="29">
        <f t="shared" si="6"/>
        <v>0</v>
      </c>
      <c r="M10" s="29">
        <f t="shared" si="6"/>
        <v>0</v>
      </c>
      <c r="N10" s="118"/>
    </row>
    <row r="11" spans="1:14" ht="23.25" customHeight="1">
      <c r="A11" s="119"/>
      <c r="B11" s="158"/>
      <c r="C11" s="119"/>
      <c r="D11" s="119"/>
      <c r="E11" s="119"/>
      <c r="F11" s="28" t="s">
        <v>12</v>
      </c>
      <c r="G11" s="29">
        <f t="shared" si="4"/>
        <v>6142.5650299999998</v>
      </c>
      <c r="H11" s="29">
        <f t="shared" si="5"/>
        <v>1088.57</v>
      </c>
      <c r="I11" s="29">
        <f t="shared" si="5"/>
        <v>663.13068999999996</v>
      </c>
      <c r="J11" s="29">
        <f>J14+J26</f>
        <v>1627.8643399999999</v>
      </c>
      <c r="K11" s="29">
        <f>K14+K26</f>
        <v>921</v>
      </c>
      <c r="L11" s="29">
        <f t="shared" si="6"/>
        <v>921</v>
      </c>
      <c r="M11" s="29">
        <f t="shared" si="6"/>
        <v>921</v>
      </c>
      <c r="N11" s="119"/>
    </row>
    <row r="12" spans="1:14" ht="20.100000000000001" customHeight="1">
      <c r="A12" s="150" t="s">
        <v>16</v>
      </c>
      <c r="B12" s="153" t="s">
        <v>26</v>
      </c>
      <c r="C12" s="138" t="s">
        <v>41</v>
      </c>
      <c r="D12" s="138" t="s">
        <v>41</v>
      </c>
      <c r="E12" s="138" t="s">
        <v>41</v>
      </c>
      <c r="F12" s="24" t="s">
        <v>10</v>
      </c>
      <c r="G12" s="25">
        <f>SUM(H12:M12)</f>
        <v>3361.3536599999998</v>
      </c>
      <c r="H12" s="25">
        <f t="shared" ref="H12:M12" si="7">H13+H14</f>
        <v>608.56999999999994</v>
      </c>
      <c r="I12" s="25">
        <f t="shared" si="7"/>
        <v>447.35669000000001</v>
      </c>
      <c r="J12" s="25">
        <f t="shared" si="7"/>
        <v>355.42696999999998</v>
      </c>
      <c r="K12" s="25">
        <f t="shared" si="7"/>
        <v>650</v>
      </c>
      <c r="L12" s="25">
        <f t="shared" si="7"/>
        <v>650</v>
      </c>
      <c r="M12" s="25">
        <f t="shared" si="7"/>
        <v>650</v>
      </c>
      <c r="N12" s="144" t="s">
        <v>98</v>
      </c>
    </row>
    <row r="13" spans="1:14" ht="20.100000000000001" customHeight="1">
      <c r="A13" s="151"/>
      <c r="B13" s="154"/>
      <c r="C13" s="139"/>
      <c r="D13" s="139"/>
      <c r="E13" s="139"/>
      <c r="F13" s="24" t="s">
        <v>11</v>
      </c>
      <c r="G13" s="25">
        <f t="shared" ref="G13:G14" si="8">SUM(H13:M13)</f>
        <v>0</v>
      </c>
      <c r="H13" s="25">
        <f t="shared" ref="H13:M13" si="9">H16+H22</f>
        <v>0</v>
      </c>
      <c r="I13" s="25">
        <f t="shared" si="9"/>
        <v>0</v>
      </c>
      <c r="J13" s="25">
        <f t="shared" si="9"/>
        <v>0</v>
      </c>
      <c r="K13" s="25">
        <f t="shared" si="9"/>
        <v>0</v>
      </c>
      <c r="L13" s="25">
        <f t="shared" si="9"/>
        <v>0</v>
      </c>
      <c r="M13" s="25">
        <f t="shared" si="9"/>
        <v>0</v>
      </c>
      <c r="N13" s="145"/>
    </row>
    <row r="14" spans="1:14" ht="20.100000000000001" customHeight="1">
      <c r="A14" s="152"/>
      <c r="B14" s="155"/>
      <c r="C14" s="140"/>
      <c r="D14" s="140"/>
      <c r="E14" s="140"/>
      <c r="F14" s="24" t="s">
        <v>12</v>
      </c>
      <c r="G14" s="25">
        <f t="shared" si="8"/>
        <v>3361.3536599999998</v>
      </c>
      <c r="H14" s="25">
        <f t="shared" ref="H14:M14" si="10">H17+H23+H20</f>
        <v>608.56999999999994</v>
      </c>
      <c r="I14" s="25">
        <f t="shared" si="10"/>
        <v>447.35669000000001</v>
      </c>
      <c r="J14" s="25">
        <f t="shared" si="10"/>
        <v>355.42696999999998</v>
      </c>
      <c r="K14" s="25">
        <f t="shared" si="10"/>
        <v>650</v>
      </c>
      <c r="L14" s="25">
        <f t="shared" si="10"/>
        <v>650</v>
      </c>
      <c r="M14" s="25">
        <f t="shared" si="10"/>
        <v>650</v>
      </c>
      <c r="N14" s="146"/>
    </row>
    <row r="15" spans="1:14" ht="20.100000000000001" customHeight="1">
      <c r="A15" s="89" t="s">
        <v>13</v>
      </c>
      <c r="B15" s="99" t="s">
        <v>19</v>
      </c>
      <c r="C15" s="86" t="s">
        <v>39</v>
      </c>
      <c r="D15" s="89" t="s">
        <v>112</v>
      </c>
      <c r="E15" s="89" t="s">
        <v>106</v>
      </c>
      <c r="F15" s="22" t="s">
        <v>10</v>
      </c>
      <c r="G15" s="11">
        <f>SUM(H15:M15)</f>
        <v>252.5</v>
      </c>
      <c r="H15" s="11">
        <f t="shared" ref="H15:M15" si="11">H16+H17</f>
        <v>30</v>
      </c>
      <c r="I15" s="11">
        <f t="shared" si="11"/>
        <v>30</v>
      </c>
      <c r="J15" s="67">
        <f t="shared" si="11"/>
        <v>42.5</v>
      </c>
      <c r="K15" s="11">
        <f t="shared" si="11"/>
        <v>50</v>
      </c>
      <c r="L15" s="11">
        <f t="shared" si="11"/>
        <v>50</v>
      </c>
      <c r="M15" s="11">
        <f t="shared" si="11"/>
        <v>50</v>
      </c>
      <c r="N15" s="86" t="s">
        <v>98</v>
      </c>
    </row>
    <row r="16" spans="1:14" ht="20.100000000000001" customHeight="1">
      <c r="A16" s="90"/>
      <c r="B16" s="102"/>
      <c r="C16" s="87"/>
      <c r="D16" s="93"/>
      <c r="E16" s="93"/>
      <c r="F16" s="22" t="s">
        <v>11</v>
      </c>
      <c r="G16" s="11">
        <f t="shared" ref="G16:G68" si="12">SUM(H16:M16)</f>
        <v>0</v>
      </c>
      <c r="H16" s="23">
        <v>0</v>
      </c>
      <c r="I16" s="23">
        <v>0</v>
      </c>
      <c r="J16" s="68">
        <v>0</v>
      </c>
      <c r="K16" s="23">
        <v>0</v>
      </c>
      <c r="L16" s="23">
        <v>0</v>
      </c>
      <c r="M16" s="23">
        <v>0</v>
      </c>
      <c r="N16" s="87"/>
    </row>
    <row r="17" spans="1:14" ht="20.100000000000001" customHeight="1">
      <c r="A17" s="91"/>
      <c r="B17" s="103"/>
      <c r="C17" s="88"/>
      <c r="D17" s="94"/>
      <c r="E17" s="94"/>
      <c r="F17" s="22" t="s">
        <v>12</v>
      </c>
      <c r="G17" s="11">
        <f t="shared" si="12"/>
        <v>252.5</v>
      </c>
      <c r="H17" s="23">
        <v>30</v>
      </c>
      <c r="I17" s="23">
        <v>30</v>
      </c>
      <c r="J17" s="68">
        <v>42.5</v>
      </c>
      <c r="K17" s="23">
        <v>50</v>
      </c>
      <c r="L17" s="23">
        <v>50</v>
      </c>
      <c r="M17" s="23">
        <v>50</v>
      </c>
      <c r="N17" s="88"/>
    </row>
    <row r="18" spans="1:14" ht="20.100000000000001" customHeight="1">
      <c r="A18" s="92" t="s">
        <v>29</v>
      </c>
      <c r="B18" s="99" t="s">
        <v>20</v>
      </c>
      <c r="C18" s="89" t="s">
        <v>50</v>
      </c>
      <c r="D18" s="89">
        <v>104350</v>
      </c>
      <c r="E18" s="89" t="s">
        <v>106</v>
      </c>
      <c r="F18" s="22" t="s">
        <v>10</v>
      </c>
      <c r="G18" s="11">
        <f t="shared" si="12"/>
        <v>2880.2836600000001</v>
      </c>
      <c r="H18" s="11">
        <f t="shared" ref="H18:M18" si="13">H19+H20</f>
        <v>350</v>
      </c>
      <c r="I18" s="11">
        <f t="shared" si="13"/>
        <v>417.35669000000001</v>
      </c>
      <c r="J18" s="67">
        <f t="shared" si="13"/>
        <v>312.92696999999998</v>
      </c>
      <c r="K18" s="11">
        <f t="shared" si="13"/>
        <v>600</v>
      </c>
      <c r="L18" s="11">
        <f t="shared" si="13"/>
        <v>600</v>
      </c>
      <c r="M18" s="11">
        <f t="shared" si="13"/>
        <v>600</v>
      </c>
      <c r="N18" s="86" t="s">
        <v>98</v>
      </c>
    </row>
    <row r="19" spans="1:14" ht="20.100000000000001" customHeight="1">
      <c r="A19" s="100"/>
      <c r="B19" s="102"/>
      <c r="C19" s="90"/>
      <c r="D19" s="93"/>
      <c r="E19" s="93"/>
      <c r="F19" s="22" t="s">
        <v>11</v>
      </c>
      <c r="G19" s="11">
        <f t="shared" si="12"/>
        <v>0</v>
      </c>
      <c r="H19" s="23">
        <v>0</v>
      </c>
      <c r="I19" s="23">
        <v>0</v>
      </c>
      <c r="J19" s="68">
        <v>0</v>
      </c>
      <c r="K19" s="23">
        <v>0</v>
      </c>
      <c r="L19" s="23">
        <v>0</v>
      </c>
      <c r="M19" s="23">
        <v>0</v>
      </c>
      <c r="N19" s="87"/>
    </row>
    <row r="20" spans="1:14" ht="20.100000000000001" customHeight="1">
      <c r="A20" s="101"/>
      <c r="B20" s="103"/>
      <c r="C20" s="91"/>
      <c r="D20" s="94"/>
      <c r="E20" s="94"/>
      <c r="F20" s="22" t="s">
        <v>12</v>
      </c>
      <c r="G20" s="11">
        <f t="shared" si="12"/>
        <v>2880.2836600000001</v>
      </c>
      <c r="H20" s="23">
        <v>350</v>
      </c>
      <c r="I20" s="23">
        <v>417.35669000000001</v>
      </c>
      <c r="J20" s="68">
        <v>312.92696999999998</v>
      </c>
      <c r="K20" s="23">
        <v>600</v>
      </c>
      <c r="L20" s="23">
        <v>600</v>
      </c>
      <c r="M20" s="23">
        <v>600</v>
      </c>
      <c r="N20" s="88"/>
    </row>
    <row r="21" spans="1:14" ht="20.100000000000001" customHeight="1">
      <c r="A21" s="92" t="s">
        <v>33</v>
      </c>
      <c r="B21" s="99" t="s">
        <v>34</v>
      </c>
      <c r="C21" s="89" t="s">
        <v>38</v>
      </c>
      <c r="D21" s="89">
        <v>0.47</v>
      </c>
      <c r="E21" s="89" t="s">
        <v>106</v>
      </c>
      <c r="F21" s="22" t="s">
        <v>10</v>
      </c>
      <c r="G21" s="11">
        <f t="shared" si="12"/>
        <v>228.57</v>
      </c>
      <c r="H21" s="11">
        <f t="shared" ref="H21:M21" si="14">H22+H23</f>
        <v>228.57</v>
      </c>
      <c r="I21" s="11">
        <f t="shared" si="14"/>
        <v>0</v>
      </c>
      <c r="J21" s="67">
        <f t="shared" si="14"/>
        <v>0</v>
      </c>
      <c r="K21" s="11">
        <f t="shared" si="14"/>
        <v>0</v>
      </c>
      <c r="L21" s="11">
        <f t="shared" si="14"/>
        <v>0</v>
      </c>
      <c r="M21" s="11">
        <f t="shared" si="14"/>
        <v>0</v>
      </c>
      <c r="N21" s="86" t="s">
        <v>98</v>
      </c>
    </row>
    <row r="22" spans="1:14" ht="20.100000000000001" customHeight="1">
      <c r="A22" s="100"/>
      <c r="B22" s="102"/>
      <c r="C22" s="90"/>
      <c r="D22" s="93"/>
      <c r="E22" s="93"/>
      <c r="F22" s="22" t="s">
        <v>11</v>
      </c>
      <c r="G22" s="11">
        <f t="shared" si="12"/>
        <v>0</v>
      </c>
      <c r="H22" s="23">
        <v>0</v>
      </c>
      <c r="I22" s="23">
        <v>0</v>
      </c>
      <c r="J22" s="68">
        <v>0</v>
      </c>
      <c r="K22" s="23">
        <v>0</v>
      </c>
      <c r="L22" s="23">
        <v>0</v>
      </c>
      <c r="M22" s="23">
        <v>0</v>
      </c>
      <c r="N22" s="87"/>
    </row>
    <row r="23" spans="1:14" ht="20.100000000000001" customHeight="1">
      <c r="A23" s="101"/>
      <c r="B23" s="103"/>
      <c r="C23" s="91"/>
      <c r="D23" s="94"/>
      <c r="E23" s="94"/>
      <c r="F23" s="22" t="s">
        <v>12</v>
      </c>
      <c r="G23" s="11">
        <f t="shared" si="12"/>
        <v>228.57</v>
      </c>
      <c r="H23" s="23">
        <v>228.57</v>
      </c>
      <c r="I23" s="23">
        <v>0</v>
      </c>
      <c r="J23" s="68">
        <v>0</v>
      </c>
      <c r="K23" s="23">
        <v>0</v>
      </c>
      <c r="L23" s="23">
        <v>0</v>
      </c>
      <c r="M23" s="47">
        <v>0</v>
      </c>
      <c r="N23" s="88"/>
    </row>
    <row r="24" spans="1:14" ht="20.100000000000001" customHeight="1">
      <c r="A24" s="138" t="s">
        <v>27</v>
      </c>
      <c r="B24" s="153" t="s">
        <v>28</v>
      </c>
      <c r="C24" s="138" t="s">
        <v>41</v>
      </c>
      <c r="D24" s="138" t="s">
        <v>41</v>
      </c>
      <c r="E24" s="138" t="s">
        <v>41</v>
      </c>
      <c r="F24" s="24" t="s">
        <v>10</v>
      </c>
      <c r="G24" s="25">
        <f t="shared" si="12"/>
        <v>2781.21137</v>
      </c>
      <c r="H24" s="25">
        <f t="shared" ref="H24:L24" si="15">H25+H26</f>
        <v>480</v>
      </c>
      <c r="I24" s="25">
        <f t="shared" si="15"/>
        <v>215.774</v>
      </c>
      <c r="J24" s="25">
        <f>J25+J26</f>
        <v>1272.4373699999999</v>
      </c>
      <c r="K24" s="25">
        <f t="shared" ref="K24" si="16">K25+K26</f>
        <v>271</v>
      </c>
      <c r="L24" s="25">
        <f t="shared" si="15"/>
        <v>271</v>
      </c>
      <c r="M24" s="25">
        <f t="shared" ref="M24" si="17">M25+M26</f>
        <v>271</v>
      </c>
      <c r="N24" s="138" t="s">
        <v>41</v>
      </c>
    </row>
    <row r="25" spans="1:14" ht="20.100000000000001" customHeight="1">
      <c r="A25" s="139"/>
      <c r="B25" s="154"/>
      <c r="C25" s="139"/>
      <c r="D25" s="139"/>
      <c r="E25" s="139"/>
      <c r="F25" s="24" t="s">
        <v>11</v>
      </c>
      <c r="G25" s="25">
        <f t="shared" si="12"/>
        <v>0</v>
      </c>
      <c r="H25" s="25">
        <f>H40</f>
        <v>0</v>
      </c>
      <c r="I25" s="25">
        <f t="shared" ref="I25" si="18">I28+I31</f>
        <v>0</v>
      </c>
      <c r="J25" s="25">
        <f t="shared" ref="J25:M26" si="19">J28+J31+J34+J40+J43+J46</f>
        <v>0</v>
      </c>
      <c r="K25" s="25">
        <f t="shared" si="19"/>
        <v>0</v>
      </c>
      <c r="L25" s="25">
        <f t="shared" si="19"/>
        <v>0</v>
      </c>
      <c r="M25" s="25">
        <f t="shared" si="19"/>
        <v>0</v>
      </c>
      <c r="N25" s="162"/>
    </row>
    <row r="26" spans="1:14" ht="20.100000000000001" customHeight="1">
      <c r="A26" s="140"/>
      <c r="B26" s="155"/>
      <c r="C26" s="140"/>
      <c r="D26" s="140"/>
      <c r="E26" s="140"/>
      <c r="F26" s="24" t="s">
        <v>12</v>
      </c>
      <c r="G26" s="25">
        <f t="shared" si="12"/>
        <v>2781.21137</v>
      </c>
      <c r="H26" s="25">
        <f t="shared" ref="H26:I26" si="20">H29+H32+H35+H41</f>
        <v>480</v>
      </c>
      <c r="I26" s="25">
        <f t="shared" si="20"/>
        <v>215.774</v>
      </c>
      <c r="J26" s="25">
        <f t="shared" si="19"/>
        <v>1272.4373699999999</v>
      </c>
      <c r="K26" s="25">
        <f t="shared" si="19"/>
        <v>271</v>
      </c>
      <c r="L26" s="25">
        <f t="shared" si="19"/>
        <v>271</v>
      </c>
      <c r="M26" s="25">
        <f t="shared" si="19"/>
        <v>271</v>
      </c>
      <c r="N26" s="163"/>
    </row>
    <row r="27" spans="1:14" ht="20.45" customHeight="1">
      <c r="A27" s="92" t="s">
        <v>21</v>
      </c>
      <c r="B27" s="111" t="s">
        <v>32</v>
      </c>
      <c r="C27" s="89" t="s">
        <v>14</v>
      </c>
      <c r="D27" s="89">
        <v>39</v>
      </c>
      <c r="E27" s="89" t="s">
        <v>106</v>
      </c>
      <c r="F27" s="22" t="s">
        <v>10</v>
      </c>
      <c r="G27" s="11">
        <f t="shared" si="12"/>
        <v>956.37400000000002</v>
      </c>
      <c r="H27" s="11">
        <f t="shared" ref="H27:M27" si="21">H28+H29</f>
        <v>24.1</v>
      </c>
      <c r="I27" s="11">
        <f t="shared" si="21"/>
        <v>182.274</v>
      </c>
      <c r="J27" s="69">
        <f t="shared" si="21"/>
        <v>0</v>
      </c>
      <c r="K27" s="11">
        <f t="shared" si="21"/>
        <v>250</v>
      </c>
      <c r="L27" s="11">
        <f t="shared" si="21"/>
        <v>250</v>
      </c>
      <c r="M27" s="11">
        <f t="shared" si="21"/>
        <v>250</v>
      </c>
      <c r="N27" s="86" t="s">
        <v>98</v>
      </c>
    </row>
    <row r="28" spans="1:14" ht="20.45" customHeight="1">
      <c r="A28" s="100"/>
      <c r="B28" s="93"/>
      <c r="C28" s="90"/>
      <c r="D28" s="93"/>
      <c r="E28" s="93"/>
      <c r="F28" s="22" t="s">
        <v>11</v>
      </c>
      <c r="G28" s="11">
        <f t="shared" si="12"/>
        <v>0</v>
      </c>
      <c r="H28" s="23">
        <v>0</v>
      </c>
      <c r="I28" s="23">
        <v>0</v>
      </c>
      <c r="J28" s="70">
        <v>0</v>
      </c>
      <c r="K28" s="23">
        <v>0</v>
      </c>
      <c r="L28" s="23">
        <v>0</v>
      </c>
      <c r="M28" s="23">
        <v>0</v>
      </c>
      <c r="N28" s="87"/>
    </row>
    <row r="29" spans="1:14" ht="18.75" customHeight="1">
      <c r="A29" s="101"/>
      <c r="B29" s="94"/>
      <c r="C29" s="91"/>
      <c r="D29" s="94"/>
      <c r="E29" s="94"/>
      <c r="F29" s="22" t="s">
        <v>12</v>
      </c>
      <c r="G29" s="11">
        <f t="shared" si="12"/>
        <v>956.37400000000002</v>
      </c>
      <c r="H29" s="23">
        <v>24.1</v>
      </c>
      <c r="I29" s="23">
        <v>182.274</v>
      </c>
      <c r="J29" s="68">
        <v>0</v>
      </c>
      <c r="K29" s="23">
        <v>250</v>
      </c>
      <c r="L29" s="23">
        <v>250</v>
      </c>
      <c r="M29" s="23">
        <v>250</v>
      </c>
      <c r="N29" s="88"/>
    </row>
    <row r="30" spans="1:14" ht="20.100000000000001" customHeight="1">
      <c r="A30" s="92" t="s">
        <v>31</v>
      </c>
      <c r="B30" s="111" t="s">
        <v>22</v>
      </c>
      <c r="C30" s="89" t="s">
        <v>40</v>
      </c>
      <c r="D30" s="137" t="s">
        <v>111</v>
      </c>
      <c r="E30" s="89" t="s">
        <v>106</v>
      </c>
      <c r="F30" s="22" t="s">
        <v>10</v>
      </c>
      <c r="G30" s="11">
        <f t="shared" si="12"/>
        <v>39.4</v>
      </c>
      <c r="H30" s="11">
        <f t="shared" ref="H30:M30" si="22">H31+H32</f>
        <v>5.9</v>
      </c>
      <c r="I30" s="11">
        <f t="shared" si="22"/>
        <v>33.5</v>
      </c>
      <c r="J30" s="67">
        <f t="shared" si="22"/>
        <v>0</v>
      </c>
      <c r="K30" s="11">
        <f t="shared" si="22"/>
        <v>0</v>
      </c>
      <c r="L30" s="11">
        <f t="shared" si="22"/>
        <v>0</v>
      </c>
      <c r="M30" s="11">
        <f t="shared" si="22"/>
        <v>0</v>
      </c>
      <c r="N30" s="86" t="s">
        <v>15</v>
      </c>
    </row>
    <row r="31" spans="1:14" ht="20.100000000000001" customHeight="1">
      <c r="A31" s="93"/>
      <c r="B31" s="93"/>
      <c r="C31" s="93"/>
      <c r="D31" s="93"/>
      <c r="E31" s="93"/>
      <c r="F31" s="22" t="s">
        <v>11</v>
      </c>
      <c r="G31" s="11">
        <f t="shared" si="12"/>
        <v>0</v>
      </c>
      <c r="H31" s="23">
        <v>0</v>
      </c>
      <c r="I31" s="23">
        <v>0</v>
      </c>
      <c r="J31" s="68">
        <v>0</v>
      </c>
      <c r="K31" s="23">
        <v>0</v>
      </c>
      <c r="L31" s="23">
        <v>0</v>
      </c>
      <c r="M31" s="23">
        <v>0</v>
      </c>
      <c r="N31" s="93"/>
    </row>
    <row r="32" spans="1:14" ht="20.100000000000001" customHeight="1">
      <c r="A32" s="94"/>
      <c r="B32" s="94"/>
      <c r="C32" s="94"/>
      <c r="D32" s="94"/>
      <c r="E32" s="94"/>
      <c r="F32" s="22" t="s">
        <v>12</v>
      </c>
      <c r="G32" s="11">
        <f t="shared" si="12"/>
        <v>39.4</v>
      </c>
      <c r="H32" s="23">
        <v>5.9</v>
      </c>
      <c r="I32" s="23">
        <v>33.5</v>
      </c>
      <c r="J32" s="68">
        <v>0</v>
      </c>
      <c r="K32" s="23">
        <v>0</v>
      </c>
      <c r="L32" s="23">
        <v>0</v>
      </c>
      <c r="M32" s="23">
        <v>0</v>
      </c>
      <c r="N32" s="94"/>
    </row>
    <row r="33" spans="1:15" ht="20.100000000000001" customHeight="1">
      <c r="A33" s="165" t="s">
        <v>48</v>
      </c>
      <c r="B33" s="133" t="s">
        <v>49</v>
      </c>
      <c r="C33" s="124" t="s">
        <v>50</v>
      </c>
      <c r="D33" s="134">
        <v>2200</v>
      </c>
      <c r="E33" s="124" t="s">
        <v>116</v>
      </c>
      <c r="F33" s="77" t="s">
        <v>10</v>
      </c>
      <c r="G33" s="78">
        <f t="shared" si="12"/>
        <v>1644</v>
      </c>
      <c r="H33" s="78">
        <f>H34+H35</f>
        <v>450</v>
      </c>
      <c r="I33" s="78">
        <f>I34+I35</f>
        <v>0</v>
      </c>
      <c r="J33" s="78">
        <f>J35+J34</f>
        <v>1194</v>
      </c>
      <c r="K33" s="78">
        <f>K34+K35</f>
        <v>0</v>
      </c>
      <c r="L33" s="78">
        <f>L34+L35</f>
        <v>0</v>
      </c>
      <c r="M33" s="78">
        <f>M34+M35</f>
        <v>0</v>
      </c>
      <c r="N33" s="164" t="s">
        <v>51</v>
      </c>
    </row>
    <row r="34" spans="1:15" ht="20.100000000000001" customHeight="1">
      <c r="A34" s="166"/>
      <c r="B34" s="125"/>
      <c r="C34" s="125"/>
      <c r="D34" s="135"/>
      <c r="E34" s="125"/>
      <c r="F34" s="77" t="s">
        <v>11</v>
      </c>
      <c r="G34" s="78">
        <f t="shared" si="12"/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125"/>
    </row>
    <row r="35" spans="1:15" ht="20.100000000000001" customHeight="1">
      <c r="A35" s="167"/>
      <c r="B35" s="126"/>
      <c r="C35" s="126"/>
      <c r="D35" s="136"/>
      <c r="E35" s="126"/>
      <c r="F35" s="77" t="s">
        <v>12</v>
      </c>
      <c r="G35" s="78">
        <f t="shared" si="12"/>
        <v>1644</v>
      </c>
      <c r="H35" s="79">
        <v>450</v>
      </c>
      <c r="I35" s="79">
        <v>0</v>
      </c>
      <c r="J35" s="79">
        <f>J38</f>
        <v>1194</v>
      </c>
      <c r="K35" s="79">
        <v>0</v>
      </c>
      <c r="L35" s="79">
        <v>0</v>
      </c>
      <c r="M35" s="79">
        <v>0</v>
      </c>
      <c r="N35" s="126"/>
    </row>
    <row r="36" spans="1:15" ht="20.100000000000001" customHeight="1">
      <c r="A36" s="95" t="s">
        <v>115</v>
      </c>
      <c r="B36" s="147" t="s">
        <v>114</v>
      </c>
      <c r="C36" s="95" t="s">
        <v>113</v>
      </c>
      <c r="D36" s="95">
        <v>234</v>
      </c>
      <c r="E36" s="95" t="s">
        <v>117</v>
      </c>
      <c r="F36" s="22" t="s">
        <v>10</v>
      </c>
      <c r="G36" s="11">
        <f t="shared" si="12"/>
        <v>1194</v>
      </c>
      <c r="H36" s="67">
        <f>H38+H37</f>
        <v>0</v>
      </c>
      <c r="I36" s="67">
        <f>I38+I37</f>
        <v>0</v>
      </c>
      <c r="J36" s="67">
        <f>J38+J37</f>
        <v>1194</v>
      </c>
      <c r="K36" s="67">
        <f>K38+K37</f>
        <v>0</v>
      </c>
      <c r="L36" s="67">
        <f t="shared" ref="L36:M36" si="23">L38+L37</f>
        <v>0</v>
      </c>
      <c r="M36" s="67">
        <f t="shared" si="23"/>
        <v>0</v>
      </c>
      <c r="N36" s="86" t="s">
        <v>51</v>
      </c>
    </row>
    <row r="37" spans="1:15" ht="20.100000000000001" customHeight="1">
      <c r="A37" s="96"/>
      <c r="B37" s="148"/>
      <c r="C37" s="96"/>
      <c r="D37" s="96"/>
      <c r="E37" s="96"/>
      <c r="F37" s="22" t="s">
        <v>11</v>
      </c>
      <c r="G37" s="11">
        <f t="shared" si="12"/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93"/>
    </row>
    <row r="38" spans="1:15" ht="20.100000000000001" customHeight="1">
      <c r="A38" s="97"/>
      <c r="B38" s="149"/>
      <c r="C38" s="97"/>
      <c r="D38" s="97"/>
      <c r="E38" s="97"/>
      <c r="F38" s="22" t="s">
        <v>12</v>
      </c>
      <c r="G38" s="11">
        <f t="shared" si="12"/>
        <v>1194</v>
      </c>
      <c r="H38" s="68">
        <v>0</v>
      </c>
      <c r="I38" s="68">
        <v>0</v>
      </c>
      <c r="J38" s="68">
        <v>1194</v>
      </c>
      <c r="K38" s="68">
        <v>0</v>
      </c>
      <c r="L38" s="68">
        <v>0</v>
      </c>
      <c r="M38" s="68">
        <v>0</v>
      </c>
      <c r="N38" s="94"/>
    </row>
    <row r="39" spans="1:15" ht="19.350000000000001" customHeight="1">
      <c r="A39" s="92" t="s">
        <v>92</v>
      </c>
      <c r="B39" s="111" t="s">
        <v>93</v>
      </c>
      <c r="C39" s="89" t="s">
        <v>25</v>
      </c>
      <c r="D39" s="98">
        <v>8</v>
      </c>
      <c r="E39" s="89" t="s">
        <v>106</v>
      </c>
      <c r="F39" s="22" t="s">
        <v>10</v>
      </c>
      <c r="G39" s="11">
        <f t="shared" si="12"/>
        <v>22.011839999999999</v>
      </c>
      <c r="H39" s="11">
        <f t="shared" ref="H39:M39" si="24">H40+H41</f>
        <v>0</v>
      </c>
      <c r="I39" s="11">
        <f t="shared" si="24"/>
        <v>0</v>
      </c>
      <c r="J39" s="67">
        <f t="shared" si="24"/>
        <v>4.0118400000000003</v>
      </c>
      <c r="K39" s="11">
        <f t="shared" si="24"/>
        <v>6</v>
      </c>
      <c r="L39" s="11">
        <f t="shared" si="24"/>
        <v>6</v>
      </c>
      <c r="M39" s="11">
        <f t="shared" si="24"/>
        <v>6</v>
      </c>
      <c r="N39" s="86" t="s">
        <v>98</v>
      </c>
    </row>
    <row r="40" spans="1:15" ht="19.350000000000001" customHeight="1">
      <c r="A40" s="93"/>
      <c r="B40" s="93"/>
      <c r="C40" s="93"/>
      <c r="D40" s="93"/>
      <c r="E40" s="93"/>
      <c r="F40" s="22" t="s">
        <v>11</v>
      </c>
      <c r="G40" s="11">
        <f t="shared" si="12"/>
        <v>0</v>
      </c>
      <c r="H40" s="23">
        <v>0</v>
      </c>
      <c r="I40" s="23">
        <v>0</v>
      </c>
      <c r="J40" s="68">
        <v>0</v>
      </c>
      <c r="K40" s="23">
        <v>0</v>
      </c>
      <c r="L40" s="23">
        <v>0</v>
      </c>
      <c r="M40" s="23">
        <v>0</v>
      </c>
      <c r="N40" s="93"/>
    </row>
    <row r="41" spans="1:15" ht="21" customHeight="1">
      <c r="A41" s="94"/>
      <c r="B41" s="94"/>
      <c r="C41" s="94"/>
      <c r="D41" s="94"/>
      <c r="E41" s="94"/>
      <c r="F41" s="22" t="s">
        <v>12</v>
      </c>
      <c r="G41" s="11">
        <f t="shared" si="12"/>
        <v>22.011839999999999</v>
      </c>
      <c r="H41" s="23">
        <v>0</v>
      </c>
      <c r="I41" s="23">
        <v>0</v>
      </c>
      <c r="J41" s="68">
        <v>4.0118400000000003</v>
      </c>
      <c r="K41" s="23">
        <v>6</v>
      </c>
      <c r="L41" s="23">
        <v>6</v>
      </c>
      <c r="M41" s="23">
        <v>6</v>
      </c>
      <c r="N41" s="94"/>
      <c r="O41" s="8"/>
    </row>
    <row r="42" spans="1:15" ht="19.350000000000001" customHeight="1">
      <c r="A42" s="42"/>
      <c r="B42" s="127" t="s">
        <v>102</v>
      </c>
      <c r="C42" s="42"/>
      <c r="D42" s="98">
        <v>8</v>
      </c>
      <c r="E42" s="89" t="s">
        <v>106</v>
      </c>
      <c r="F42" s="43" t="s">
        <v>10</v>
      </c>
      <c r="G42" s="11">
        <f t="shared" si="12"/>
        <v>58</v>
      </c>
      <c r="H42" s="44">
        <v>0</v>
      </c>
      <c r="I42" s="44">
        <v>0</v>
      </c>
      <c r="J42" s="69">
        <f>J43+J44</f>
        <v>13</v>
      </c>
      <c r="K42" s="44">
        <v>15</v>
      </c>
      <c r="L42" s="44">
        <v>15</v>
      </c>
      <c r="M42" s="44">
        <f>M43+M44</f>
        <v>15</v>
      </c>
      <c r="N42" s="130" t="s">
        <v>98</v>
      </c>
      <c r="O42" s="41"/>
    </row>
    <row r="43" spans="1:15" ht="19.350000000000001" customHeight="1">
      <c r="A43" s="45" t="s">
        <v>97</v>
      </c>
      <c r="B43" s="128"/>
      <c r="C43" s="46" t="s">
        <v>25</v>
      </c>
      <c r="D43" s="93"/>
      <c r="E43" s="93"/>
      <c r="F43" s="43" t="s">
        <v>11</v>
      </c>
      <c r="G43" s="11">
        <f t="shared" si="12"/>
        <v>0</v>
      </c>
      <c r="H43" s="47">
        <v>0</v>
      </c>
      <c r="I43" s="47">
        <v>0</v>
      </c>
      <c r="J43" s="70">
        <v>0</v>
      </c>
      <c r="K43" s="47">
        <v>0</v>
      </c>
      <c r="L43" s="47">
        <v>0</v>
      </c>
      <c r="M43" s="23">
        <v>0</v>
      </c>
      <c r="N43" s="131"/>
      <c r="O43" s="41"/>
    </row>
    <row r="44" spans="1:15" ht="21" customHeight="1">
      <c r="A44" s="42"/>
      <c r="B44" s="128"/>
      <c r="C44" s="42"/>
      <c r="D44" s="94"/>
      <c r="E44" s="94"/>
      <c r="F44" s="43" t="s">
        <v>12</v>
      </c>
      <c r="G44" s="11">
        <f t="shared" si="12"/>
        <v>58</v>
      </c>
      <c r="H44" s="47">
        <v>0</v>
      </c>
      <c r="I44" s="47">
        <v>0</v>
      </c>
      <c r="J44" s="70">
        <v>13</v>
      </c>
      <c r="K44" s="47">
        <v>15</v>
      </c>
      <c r="L44" s="47">
        <v>15</v>
      </c>
      <c r="M44" s="47">
        <v>15</v>
      </c>
      <c r="N44" s="132"/>
      <c r="O44" s="41"/>
    </row>
    <row r="45" spans="1:15" ht="19.350000000000001" customHeight="1">
      <c r="A45" s="48"/>
      <c r="B45" s="127" t="s">
        <v>101</v>
      </c>
      <c r="C45" s="48"/>
      <c r="D45" s="98">
        <v>2</v>
      </c>
      <c r="E45" s="89" t="s">
        <v>106</v>
      </c>
      <c r="F45" s="43" t="s">
        <v>10</v>
      </c>
      <c r="G45" s="11">
        <f t="shared" si="12"/>
        <v>61.425530000000002</v>
      </c>
      <c r="H45" s="44">
        <v>0</v>
      </c>
      <c r="I45" s="44">
        <v>0</v>
      </c>
      <c r="J45" s="69">
        <f>J46+J47</f>
        <v>61.425530000000002</v>
      </c>
      <c r="K45" s="44">
        <v>0</v>
      </c>
      <c r="L45" s="44">
        <v>0</v>
      </c>
      <c r="M45" s="44">
        <v>0</v>
      </c>
      <c r="N45" s="130" t="s">
        <v>98</v>
      </c>
      <c r="O45" s="41"/>
    </row>
    <row r="46" spans="1:15" ht="19.350000000000001" customHeight="1">
      <c r="A46" s="45" t="s">
        <v>99</v>
      </c>
      <c r="B46" s="128"/>
      <c r="C46" s="42" t="s">
        <v>25</v>
      </c>
      <c r="D46" s="93"/>
      <c r="E46" s="93"/>
      <c r="F46" s="43" t="s">
        <v>11</v>
      </c>
      <c r="G46" s="11">
        <f t="shared" si="12"/>
        <v>0</v>
      </c>
      <c r="H46" s="47">
        <v>0</v>
      </c>
      <c r="I46" s="47">
        <v>0</v>
      </c>
      <c r="J46" s="70">
        <v>0</v>
      </c>
      <c r="K46" s="47">
        <v>0</v>
      </c>
      <c r="L46" s="47">
        <v>0</v>
      </c>
      <c r="M46" s="23">
        <v>0</v>
      </c>
      <c r="N46" s="131"/>
      <c r="O46" s="41"/>
    </row>
    <row r="47" spans="1:15" ht="21" customHeight="1">
      <c r="A47" s="49"/>
      <c r="B47" s="129"/>
      <c r="C47" s="49"/>
      <c r="D47" s="94"/>
      <c r="E47" s="94"/>
      <c r="F47" s="43" t="s">
        <v>12</v>
      </c>
      <c r="G47" s="11">
        <f t="shared" si="12"/>
        <v>61.425530000000002</v>
      </c>
      <c r="H47" s="47">
        <v>0</v>
      </c>
      <c r="I47" s="47">
        <v>0</v>
      </c>
      <c r="J47" s="70">
        <v>61.425530000000002</v>
      </c>
      <c r="K47" s="47">
        <v>0</v>
      </c>
      <c r="L47" s="47">
        <v>0</v>
      </c>
      <c r="M47" s="47">
        <v>0</v>
      </c>
      <c r="N47" s="132"/>
      <c r="O47" s="41"/>
    </row>
    <row r="48" spans="1:15" ht="40.5" customHeight="1">
      <c r="A48" s="104" t="s">
        <v>24</v>
      </c>
      <c r="B48" s="107" t="s">
        <v>23</v>
      </c>
      <c r="C48" s="117" t="s">
        <v>41</v>
      </c>
      <c r="D48" s="117" t="s">
        <v>41</v>
      </c>
      <c r="E48" s="117" t="s">
        <v>41</v>
      </c>
      <c r="F48" s="30" t="s">
        <v>10</v>
      </c>
      <c r="G48" s="29">
        <f t="shared" si="12"/>
        <v>11345.26801</v>
      </c>
      <c r="H48" s="29">
        <f>SUM(H51+H54+H57+H60+H63)</f>
        <v>10589</v>
      </c>
      <c r="I48" s="29">
        <f t="shared" ref="H48:L50" si="25">SUM(I51+I54+I57+I60+I63)</f>
        <v>445.82574999999997</v>
      </c>
      <c r="J48" s="29">
        <f t="shared" si="25"/>
        <v>310.44226000000003</v>
      </c>
      <c r="K48" s="29">
        <f t="shared" si="25"/>
        <v>0</v>
      </c>
      <c r="L48" s="29">
        <f t="shared" si="25"/>
        <v>0</v>
      </c>
      <c r="M48" s="29">
        <f t="shared" ref="M48" si="26">SUM(M51+M54+M57+M60+M63)</f>
        <v>0</v>
      </c>
      <c r="N48" s="159" t="s">
        <v>41</v>
      </c>
    </row>
    <row r="49" spans="1:15" ht="40.5" customHeight="1">
      <c r="A49" s="105"/>
      <c r="B49" s="108"/>
      <c r="C49" s="118"/>
      <c r="D49" s="118"/>
      <c r="E49" s="118"/>
      <c r="F49" s="30" t="s">
        <v>11</v>
      </c>
      <c r="G49" s="29">
        <f t="shared" si="12"/>
        <v>5167</v>
      </c>
      <c r="H49" s="29">
        <f t="shared" si="25"/>
        <v>5167</v>
      </c>
      <c r="I49" s="29">
        <f t="shared" si="25"/>
        <v>0</v>
      </c>
      <c r="J49" s="29">
        <f t="shared" si="25"/>
        <v>0</v>
      </c>
      <c r="K49" s="29">
        <f t="shared" si="25"/>
        <v>0</v>
      </c>
      <c r="L49" s="29">
        <f t="shared" si="25"/>
        <v>0</v>
      </c>
      <c r="M49" s="29">
        <f t="shared" ref="M49" si="27">SUM(M52+M55+M58+M61+M64)</f>
        <v>0</v>
      </c>
      <c r="N49" s="160"/>
      <c r="O49" s="9"/>
    </row>
    <row r="50" spans="1:15" ht="40.5" customHeight="1">
      <c r="A50" s="106"/>
      <c r="B50" s="109"/>
      <c r="C50" s="119"/>
      <c r="D50" s="119"/>
      <c r="E50" s="119"/>
      <c r="F50" s="30" t="s">
        <v>12</v>
      </c>
      <c r="G50" s="29">
        <f t="shared" si="12"/>
        <v>6178.2680099999998</v>
      </c>
      <c r="H50" s="29">
        <f t="shared" si="25"/>
        <v>5422</v>
      </c>
      <c r="I50" s="29">
        <f t="shared" si="25"/>
        <v>445.82574999999997</v>
      </c>
      <c r="J50" s="29">
        <f t="shared" si="25"/>
        <v>310.44226000000003</v>
      </c>
      <c r="K50" s="29">
        <f t="shared" si="25"/>
        <v>0</v>
      </c>
      <c r="L50" s="29">
        <f t="shared" si="25"/>
        <v>0</v>
      </c>
      <c r="M50" s="29">
        <f t="shared" ref="M50" si="28">SUM(M53+M56+M59+M62+M65)</f>
        <v>0</v>
      </c>
      <c r="N50" s="161"/>
    </row>
    <row r="51" spans="1:15" ht="21" customHeight="1">
      <c r="A51" s="92" t="s">
        <v>30</v>
      </c>
      <c r="B51" s="99" t="s">
        <v>43</v>
      </c>
      <c r="C51" s="89" t="s">
        <v>25</v>
      </c>
      <c r="D51" s="89">
        <v>8</v>
      </c>
      <c r="E51" s="89" t="s">
        <v>106</v>
      </c>
      <c r="F51" s="22" t="s">
        <v>10</v>
      </c>
      <c r="G51" s="11">
        <f t="shared" si="12"/>
        <v>10262.08</v>
      </c>
      <c r="H51" s="11">
        <f t="shared" ref="H51:M51" si="29">H52+H53</f>
        <v>10262.08</v>
      </c>
      <c r="I51" s="11">
        <f t="shared" si="29"/>
        <v>0</v>
      </c>
      <c r="J51" s="67">
        <f t="shared" si="29"/>
        <v>0</v>
      </c>
      <c r="K51" s="11">
        <f t="shared" si="29"/>
        <v>0</v>
      </c>
      <c r="L51" s="11">
        <f t="shared" si="29"/>
        <v>0</v>
      </c>
      <c r="M51" s="11">
        <f t="shared" si="29"/>
        <v>0</v>
      </c>
      <c r="N51" s="86" t="s">
        <v>98</v>
      </c>
    </row>
    <row r="52" spans="1:15" ht="21" customHeight="1">
      <c r="A52" s="100"/>
      <c r="B52" s="102"/>
      <c r="C52" s="90"/>
      <c r="D52" s="93"/>
      <c r="E52" s="93"/>
      <c r="F52" s="22" t="s">
        <v>11</v>
      </c>
      <c r="G52" s="11">
        <f t="shared" si="12"/>
        <v>5131.04</v>
      </c>
      <c r="H52" s="23">
        <v>5131.04</v>
      </c>
      <c r="I52" s="23">
        <v>0</v>
      </c>
      <c r="J52" s="68">
        <v>0</v>
      </c>
      <c r="K52" s="23">
        <v>0</v>
      </c>
      <c r="L52" s="23">
        <v>0</v>
      </c>
      <c r="M52" s="23">
        <v>0</v>
      </c>
      <c r="N52" s="87"/>
    </row>
    <row r="53" spans="1:15" ht="21" customHeight="1">
      <c r="A53" s="101"/>
      <c r="B53" s="103"/>
      <c r="C53" s="91"/>
      <c r="D53" s="94"/>
      <c r="E53" s="94"/>
      <c r="F53" s="22" t="s">
        <v>12</v>
      </c>
      <c r="G53" s="11">
        <f t="shared" si="12"/>
        <v>5131.04</v>
      </c>
      <c r="H53" s="23">
        <v>5131.04</v>
      </c>
      <c r="I53" s="23">
        <v>0</v>
      </c>
      <c r="J53" s="68">
        <v>0</v>
      </c>
      <c r="K53" s="23">
        <v>0</v>
      </c>
      <c r="L53" s="23">
        <v>0</v>
      </c>
      <c r="M53" s="47">
        <v>0</v>
      </c>
      <c r="N53" s="88"/>
    </row>
    <row r="54" spans="1:15" ht="21" customHeight="1">
      <c r="A54" s="92" t="s">
        <v>17</v>
      </c>
      <c r="B54" s="99" t="s">
        <v>52</v>
      </c>
      <c r="C54" s="89" t="s">
        <v>25</v>
      </c>
      <c r="D54" s="89">
        <v>12</v>
      </c>
      <c r="E54" s="89" t="s">
        <v>106</v>
      </c>
      <c r="F54" s="22" t="s">
        <v>10</v>
      </c>
      <c r="G54" s="11">
        <f t="shared" si="12"/>
        <v>597.95506</v>
      </c>
      <c r="H54" s="11">
        <f t="shared" ref="H54:M54" si="30">H55+H56</f>
        <v>280.72768000000002</v>
      </c>
      <c r="I54" s="11">
        <f t="shared" si="30"/>
        <v>216.01920000000001</v>
      </c>
      <c r="J54" s="67">
        <f t="shared" si="30"/>
        <v>101.20818</v>
      </c>
      <c r="K54" s="11">
        <f t="shared" si="30"/>
        <v>0</v>
      </c>
      <c r="L54" s="11">
        <f t="shared" si="30"/>
        <v>0</v>
      </c>
      <c r="M54" s="11">
        <f t="shared" si="30"/>
        <v>0</v>
      </c>
      <c r="N54" s="86" t="s">
        <v>98</v>
      </c>
    </row>
    <row r="55" spans="1:15" ht="21" customHeight="1">
      <c r="A55" s="100"/>
      <c r="B55" s="102"/>
      <c r="C55" s="90"/>
      <c r="D55" s="93"/>
      <c r="E55" s="93"/>
      <c r="F55" s="22" t="s">
        <v>11</v>
      </c>
      <c r="G55" s="11">
        <f t="shared" si="12"/>
        <v>35.96</v>
      </c>
      <c r="H55" s="23">
        <v>35.96</v>
      </c>
      <c r="I55" s="23">
        <v>0</v>
      </c>
      <c r="J55" s="68">
        <v>0</v>
      </c>
      <c r="K55" s="23">
        <v>0</v>
      </c>
      <c r="L55" s="23">
        <v>0</v>
      </c>
      <c r="M55" s="23">
        <v>0</v>
      </c>
      <c r="N55" s="87"/>
    </row>
    <row r="56" spans="1:15" ht="21" customHeight="1">
      <c r="A56" s="101"/>
      <c r="B56" s="103"/>
      <c r="C56" s="91"/>
      <c r="D56" s="94"/>
      <c r="E56" s="94"/>
      <c r="F56" s="22" t="s">
        <v>12</v>
      </c>
      <c r="G56" s="11">
        <f t="shared" si="12"/>
        <v>561.99505999999997</v>
      </c>
      <c r="H56" s="23">
        <v>244.76768000000001</v>
      </c>
      <c r="I56" s="23">
        <v>216.01920000000001</v>
      </c>
      <c r="J56" s="68">
        <v>101.20818</v>
      </c>
      <c r="K56" s="47">
        <v>0</v>
      </c>
      <c r="L56" s="47">
        <v>0</v>
      </c>
      <c r="M56" s="47">
        <v>0</v>
      </c>
      <c r="N56" s="88"/>
    </row>
    <row r="57" spans="1:15" ht="26.1" customHeight="1">
      <c r="A57" s="92" t="s">
        <v>42</v>
      </c>
      <c r="B57" s="99" t="s">
        <v>44</v>
      </c>
      <c r="C57" s="89" t="s">
        <v>25</v>
      </c>
      <c r="D57" s="89">
        <v>1</v>
      </c>
      <c r="E57" s="89" t="s">
        <v>106</v>
      </c>
      <c r="F57" s="22" t="s">
        <v>10</v>
      </c>
      <c r="G57" s="11">
        <f t="shared" si="12"/>
        <v>10</v>
      </c>
      <c r="H57" s="11">
        <f t="shared" ref="H57:M57" si="31">H58+H59</f>
        <v>10</v>
      </c>
      <c r="I57" s="11">
        <f t="shared" si="31"/>
        <v>0</v>
      </c>
      <c r="J57" s="67">
        <f t="shared" si="31"/>
        <v>0</v>
      </c>
      <c r="K57" s="11">
        <f t="shared" si="31"/>
        <v>0</v>
      </c>
      <c r="L57" s="11">
        <f t="shared" si="31"/>
        <v>0</v>
      </c>
      <c r="M57" s="11">
        <f t="shared" si="31"/>
        <v>0</v>
      </c>
      <c r="N57" s="86" t="s">
        <v>98</v>
      </c>
    </row>
    <row r="58" spans="1:15" ht="26.1" customHeight="1">
      <c r="A58" s="93"/>
      <c r="B58" s="93"/>
      <c r="C58" s="93"/>
      <c r="D58" s="93"/>
      <c r="E58" s="93"/>
      <c r="F58" s="22" t="s">
        <v>11</v>
      </c>
      <c r="G58" s="11">
        <f t="shared" si="12"/>
        <v>0</v>
      </c>
      <c r="H58" s="23">
        <v>0</v>
      </c>
      <c r="I58" s="23">
        <v>0</v>
      </c>
      <c r="J58" s="68">
        <v>0</v>
      </c>
      <c r="K58" s="23">
        <v>0</v>
      </c>
      <c r="L58" s="23">
        <v>0</v>
      </c>
      <c r="M58" s="23">
        <v>0</v>
      </c>
      <c r="N58" s="87"/>
    </row>
    <row r="59" spans="1:15" ht="26.1" customHeight="1">
      <c r="A59" s="94"/>
      <c r="B59" s="94"/>
      <c r="C59" s="94"/>
      <c r="D59" s="94"/>
      <c r="E59" s="94"/>
      <c r="F59" s="22" t="s">
        <v>12</v>
      </c>
      <c r="G59" s="11">
        <f t="shared" si="12"/>
        <v>10</v>
      </c>
      <c r="H59" s="23">
        <v>10</v>
      </c>
      <c r="I59" s="23">
        <v>0</v>
      </c>
      <c r="J59" s="68">
        <v>0</v>
      </c>
      <c r="K59" s="23">
        <v>0</v>
      </c>
      <c r="L59" s="23">
        <v>0</v>
      </c>
      <c r="M59" s="47">
        <v>0</v>
      </c>
      <c r="N59" s="88"/>
    </row>
    <row r="60" spans="1:15" ht="26.1" customHeight="1">
      <c r="A60" s="92" t="s">
        <v>42</v>
      </c>
      <c r="B60" s="99" t="s">
        <v>45</v>
      </c>
      <c r="C60" s="89" t="s">
        <v>25</v>
      </c>
      <c r="D60" s="89">
        <v>1</v>
      </c>
      <c r="E60" s="89" t="s">
        <v>106</v>
      </c>
      <c r="F60" s="22" t="s">
        <v>10</v>
      </c>
      <c r="G60" s="11">
        <f t="shared" si="12"/>
        <v>35</v>
      </c>
      <c r="H60" s="11">
        <f>H61+H62</f>
        <v>35</v>
      </c>
      <c r="I60" s="11">
        <v>0</v>
      </c>
      <c r="J60" s="67">
        <f>J61+J62</f>
        <v>0</v>
      </c>
      <c r="K60" s="11">
        <v>0</v>
      </c>
      <c r="L60" s="11">
        <v>0</v>
      </c>
      <c r="M60" s="11">
        <v>0</v>
      </c>
      <c r="N60" s="86" t="s">
        <v>98</v>
      </c>
    </row>
    <row r="61" spans="1:15" ht="26.1" customHeight="1">
      <c r="A61" s="93"/>
      <c r="B61" s="93"/>
      <c r="C61" s="93"/>
      <c r="D61" s="93"/>
      <c r="E61" s="93"/>
      <c r="F61" s="22" t="s">
        <v>11</v>
      </c>
      <c r="G61" s="11">
        <f t="shared" si="12"/>
        <v>0</v>
      </c>
      <c r="H61" s="23">
        <v>0</v>
      </c>
      <c r="I61" s="23">
        <v>0</v>
      </c>
      <c r="J61" s="68">
        <v>0</v>
      </c>
      <c r="K61" s="23">
        <v>0</v>
      </c>
      <c r="L61" s="23">
        <v>0</v>
      </c>
      <c r="M61" s="23">
        <v>0</v>
      </c>
      <c r="N61" s="87"/>
    </row>
    <row r="62" spans="1:15" ht="26.1" customHeight="1">
      <c r="A62" s="94"/>
      <c r="B62" s="94"/>
      <c r="C62" s="94"/>
      <c r="D62" s="94"/>
      <c r="E62" s="94"/>
      <c r="F62" s="22" t="s">
        <v>12</v>
      </c>
      <c r="G62" s="11">
        <f t="shared" si="12"/>
        <v>35</v>
      </c>
      <c r="H62" s="23">
        <v>35</v>
      </c>
      <c r="I62" s="23">
        <v>0</v>
      </c>
      <c r="J62" s="68">
        <v>0</v>
      </c>
      <c r="K62" s="23">
        <v>0</v>
      </c>
      <c r="L62" s="23">
        <v>0</v>
      </c>
      <c r="M62" s="47">
        <v>0</v>
      </c>
      <c r="N62" s="88"/>
    </row>
    <row r="63" spans="1:15" ht="21.6" customHeight="1">
      <c r="A63" s="92" t="s">
        <v>47</v>
      </c>
      <c r="B63" s="99" t="s">
        <v>46</v>
      </c>
      <c r="C63" s="89" t="s">
        <v>25</v>
      </c>
      <c r="D63" s="89">
        <v>11</v>
      </c>
      <c r="E63" s="89" t="s">
        <v>106</v>
      </c>
      <c r="F63" s="22" t="s">
        <v>10</v>
      </c>
      <c r="G63" s="11">
        <f t="shared" si="12"/>
        <v>440.23294999999996</v>
      </c>
      <c r="H63" s="11">
        <f t="shared" ref="H63:M63" si="32">SUM(H64:H65)</f>
        <v>1.19232</v>
      </c>
      <c r="I63" s="11">
        <f t="shared" si="32"/>
        <v>229.80654999999999</v>
      </c>
      <c r="J63" s="67">
        <f t="shared" si="32"/>
        <v>209.23408000000001</v>
      </c>
      <c r="K63" s="11">
        <f t="shared" si="32"/>
        <v>0</v>
      </c>
      <c r="L63" s="11">
        <f t="shared" si="32"/>
        <v>0</v>
      </c>
      <c r="M63" s="11">
        <f t="shared" si="32"/>
        <v>0</v>
      </c>
      <c r="N63" s="86" t="s">
        <v>98</v>
      </c>
    </row>
    <row r="64" spans="1:15" ht="21.6" customHeight="1">
      <c r="A64" s="93"/>
      <c r="B64" s="93"/>
      <c r="C64" s="93"/>
      <c r="D64" s="93"/>
      <c r="E64" s="93"/>
      <c r="F64" s="22" t="s">
        <v>11</v>
      </c>
      <c r="G64" s="11">
        <f t="shared" si="12"/>
        <v>0</v>
      </c>
      <c r="H64" s="23">
        <v>0</v>
      </c>
      <c r="I64" s="23">
        <v>0</v>
      </c>
      <c r="J64" s="68">
        <v>0</v>
      </c>
      <c r="K64" s="23">
        <v>0</v>
      </c>
      <c r="L64" s="23">
        <v>0</v>
      </c>
      <c r="M64" s="23">
        <v>0</v>
      </c>
      <c r="N64" s="87"/>
    </row>
    <row r="65" spans="1:15" ht="21.6" customHeight="1">
      <c r="A65" s="94"/>
      <c r="B65" s="94"/>
      <c r="C65" s="94"/>
      <c r="D65" s="94"/>
      <c r="E65" s="94"/>
      <c r="F65" s="22" t="s">
        <v>12</v>
      </c>
      <c r="G65" s="11">
        <f t="shared" si="12"/>
        <v>440.23294999999996</v>
      </c>
      <c r="H65" s="23">
        <v>1.19232</v>
      </c>
      <c r="I65" s="23">
        <v>229.80654999999999</v>
      </c>
      <c r="J65" s="68">
        <v>209.23408000000001</v>
      </c>
      <c r="K65" s="47">
        <v>0</v>
      </c>
      <c r="L65" s="47">
        <v>0</v>
      </c>
      <c r="M65" s="47">
        <v>0</v>
      </c>
      <c r="N65" s="88"/>
    </row>
    <row r="66" spans="1:15" ht="40.5" customHeight="1">
      <c r="A66" s="104" t="s">
        <v>90</v>
      </c>
      <c r="B66" s="107" t="s">
        <v>91</v>
      </c>
      <c r="C66" s="117" t="s">
        <v>41</v>
      </c>
      <c r="D66" s="117" t="s">
        <v>41</v>
      </c>
      <c r="E66" s="117" t="s">
        <v>41</v>
      </c>
      <c r="F66" s="30" t="s">
        <v>10</v>
      </c>
      <c r="G66" s="29">
        <f t="shared" ref="G66:M66" si="33">G68</f>
        <v>1779.7832100000001</v>
      </c>
      <c r="H66" s="29">
        <f t="shared" si="33"/>
        <v>0</v>
      </c>
      <c r="I66" s="29">
        <f t="shared" si="33"/>
        <v>0</v>
      </c>
      <c r="J66" s="29">
        <f>J68</f>
        <v>279.78321</v>
      </c>
      <c r="K66" s="29">
        <f>K68</f>
        <v>500</v>
      </c>
      <c r="L66" s="29">
        <f t="shared" si="33"/>
        <v>500</v>
      </c>
      <c r="M66" s="29">
        <f t="shared" si="33"/>
        <v>500</v>
      </c>
      <c r="N66" s="159" t="s">
        <v>100</v>
      </c>
    </row>
    <row r="67" spans="1:15" ht="40.5" customHeight="1">
      <c r="A67" s="105"/>
      <c r="B67" s="108"/>
      <c r="C67" s="118"/>
      <c r="D67" s="118"/>
      <c r="E67" s="118"/>
      <c r="F67" s="30" t="s">
        <v>11</v>
      </c>
      <c r="G67" s="29">
        <f t="shared" si="12"/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160"/>
      <c r="O67" s="9"/>
    </row>
    <row r="68" spans="1:15" ht="40.5" customHeight="1">
      <c r="A68" s="106"/>
      <c r="B68" s="109"/>
      <c r="C68" s="119"/>
      <c r="D68" s="119"/>
      <c r="E68" s="119"/>
      <c r="F68" s="30" t="s">
        <v>12</v>
      </c>
      <c r="G68" s="29">
        <f t="shared" si="12"/>
        <v>1779.7832100000001</v>
      </c>
      <c r="H68" s="29">
        <v>0</v>
      </c>
      <c r="I68" s="29">
        <v>0</v>
      </c>
      <c r="J68" s="29">
        <v>279.78321</v>
      </c>
      <c r="K68" s="29">
        <v>500</v>
      </c>
      <c r="L68" s="29">
        <v>500</v>
      </c>
      <c r="M68" s="29">
        <v>500</v>
      </c>
      <c r="N68" s="161"/>
    </row>
  </sheetData>
  <mergeCells count="132">
    <mergeCell ref="A66:A68"/>
    <mergeCell ref="B66:B68"/>
    <mergeCell ref="C66:C68"/>
    <mergeCell ref="D66:D68"/>
    <mergeCell ref="E66:E68"/>
    <mergeCell ref="N66:N68"/>
    <mergeCell ref="D63:D65"/>
    <mergeCell ref="D27:D29"/>
    <mergeCell ref="D39:D41"/>
    <mergeCell ref="D48:D50"/>
    <mergeCell ref="D51:D53"/>
    <mergeCell ref="D54:D56"/>
    <mergeCell ref="D57:D59"/>
    <mergeCell ref="D60:D62"/>
    <mergeCell ref="B63:B65"/>
    <mergeCell ref="C51:C53"/>
    <mergeCell ref="C39:C41"/>
    <mergeCell ref="C48:C50"/>
    <mergeCell ref="A63:A65"/>
    <mergeCell ref="C63:C65"/>
    <mergeCell ref="N60:N62"/>
    <mergeCell ref="N54:N56"/>
    <mergeCell ref="N63:N65"/>
    <mergeCell ref="A33:A35"/>
    <mergeCell ref="E9:E11"/>
    <mergeCell ref="A24:A26"/>
    <mergeCell ref="B24:B26"/>
    <mergeCell ref="C24:C26"/>
    <mergeCell ref="D24:D26"/>
    <mergeCell ref="E24:E26"/>
    <mergeCell ref="N24:N26"/>
    <mergeCell ref="N18:N20"/>
    <mergeCell ref="A21:A23"/>
    <mergeCell ref="B21:B23"/>
    <mergeCell ref="D21:D23"/>
    <mergeCell ref="N36:N38"/>
    <mergeCell ref="N39:N41"/>
    <mergeCell ref="N57:N59"/>
    <mergeCell ref="N51:N53"/>
    <mergeCell ref="N30:N32"/>
    <mergeCell ref="E30:E32"/>
    <mergeCell ref="A12:A14"/>
    <mergeCell ref="B12:B14"/>
    <mergeCell ref="C12:C14"/>
    <mergeCell ref="D12:D14"/>
    <mergeCell ref="N48:N50"/>
    <mergeCell ref="N33:N35"/>
    <mergeCell ref="E42:E44"/>
    <mergeCell ref="N42:N44"/>
    <mergeCell ref="E45:E47"/>
    <mergeCell ref="N27:N29"/>
    <mergeCell ref="N45:N47"/>
    <mergeCell ref="B33:B35"/>
    <mergeCell ref="C33:C35"/>
    <mergeCell ref="D33:D35"/>
    <mergeCell ref="D30:D32"/>
    <mergeCell ref="E39:E41"/>
    <mergeCell ref="E60:E62"/>
    <mergeCell ref="E63:E65"/>
    <mergeCell ref="E4:E5"/>
    <mergeCell ref="F4:F5"/>
    <mergeCell ref="G4:G5"/>
    <mergeCell ref="E12:E14"/>
    <mergeCell ref="N15:N17"/>
    <mergeCell ref="H4:M4"/>
    <mergeCell ref="B15:B17"/>
    <mergeCell ref="N4:N5"/>
    <mergeCell ref="E6:E8"/>
    <mergeCell ref="N12:N14"/>
    <mergeCell ref="D9:D11"/>
    <mergeCell ref="E15:E17"/>
    <mergeCell ref="B36:B38"/>
    <mergeCell ref="C36:C38"/>
    <mergeCell ref="D36:D38"/>
    <mergeCell ref="E36:E38"/>
    <mergeCell ref="G1:N1"/>
    <mergeCell ref="A27:A29"/>
    <mergeCell ref="B27:B29"/>
    <mergeCell ref="C27:C29"/>
    <mergeCell ref="C6:C8"/>
    <mergeCell ref="D6:D8"/>
    <mergeCell ref="A2:N2"/>
    <mergeCell ref="A4:A5"/>
    <mergeCell ref="B4:B5"/>
    <mergeCell ref="A9:A11"/>
    <mergeCell ref="B6:B8"/>
    <mergeCell ref="A6:A8"/>
    <mergeCell ref="C4:D4"/>
    <mergeCell ref="A18:A20"/>
    <mergeCell ref="B18:B20"/>
    <mergeCell ref="C18:C20"/>
    <mergeCell ref="D15:D17"/>
    <mergeCell ref="D18:D20"/>
    <mergeCell ref="A15:A17"/>
    <mergeCell ref="N6:N8"/>
    <mergeCell ref="N21:N23"/>
    <mergeCell ref="N9:N11"/>
    <mergeCell ref="B9:B11"/>
    <mergeCell ref="C9:C11"/>
    <mergeCell ref="A51:A53"/>
    <mergeCell ref="B51:B53"/>
    <mergeCell ref="C30:C32"/>
    <mergeCell ref="A48:A50"/>
    <mergeCell ref="B48:B50"/>
    <mergeCell ref="A39:A41"/>
    <mergeCell ref="E51:E53"/>
    <mergeCell ref="E54:E56"/>
    <mergeCell ref="E57:E59"/>
    <mergeCell ref="E48:E50"/>
    <mergeCell ref="E33:E35"/>
    <mergeCell ref="B30:B32"/>
    <mergeCell ref="B42:B44"/>
    <mergeCell ref="B45:B47"/>
    <mergeCell ref="B39:B41"/>
    <mergeCell ref="A60:A62"/>
    <mergeCell ref="B60:B62"/>
    <mergeCell ref="C60:C62"/>
    <mergeCell ref="A57:A59"/>
    <mergeCell ref="B57:B59"/>
    <mergeCell ref="C57:C59"/>
    <mergeCell ref="A54:A56"/>
    <mergeCell ref="B54:B56"/>
    <mergeCell ref="C54:C56"/>
    <mergeCell ref="C15:C17"/>
    <mergeCell ref="C21:C23"/>
    <mergeCell ref="A30:A32"/>
    <mergeCell ref="A36:A38"/>
    <mergeCell ref="D42:D44"/>
    <mergeCell ref="D45:D47"/>
    <mergeCell ref="E18:E20"/>
    <mergeCell ref="E21:E23"/>
    <mergeCell ref="E27:E29"/>
  </mergeCells>
  <phoneticPr fontId="18" type="noConversion"/>
  <pageMargins left="0.78740157480314965" right="0.31496062992125984" top="0.19685039370078741" bottom="0.19685039370078741" header="0.31496062992125984" footer="0.31496062992125984"/>
  <pageSetup paperSize="9" scale="50" orientation="portrait" r:id="rId1"/>
  <headerFooter>
    <oddFooter>&amp;R11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13" zoomScaleNormal="100" workbookViewId="0">
      <selection activeCell="C14" sqref="C14"/>
    </sheetView>
  </sheetViews>
  <sheetFormatPr defaultColWidth="8.85546875" defaultRowHeight="15"/>
  <cols>
    <col min="1" max="1" width="6" style="1" customWidth="1"/>
    <col min="2" max="2" width="31.85546875" style="12" customWidth="1"/>
    <col min="3" max="3" width="10.5703125" style="1" customWidth="1"/>
    <col min="4" max="4" width="10.42578125" style="1" customWidth="1"/>
    <col min="5" max="9" width="9" style="1" customWidth="1"/>
    <col min="10" max="16384" width="8.85546875" style="1"/>
  </cols>
  <sheetData>
    <row r="1" spans="1:10" ht="21" customHeight="1">
      <c r="A1" s="34"/>
      <c r="B1" s="34"/>
      <c r="C1" s="35"/>
      <c r="D1" s="35"/>
      <c r="E1" s="38"/>
      <c r="F1" s="171" t="s">
        <v>83</v>
      </c>
      <c r="G1" s="171"/>
      <c r="H1" s="171"/>
      <c r="I1" s="171"/>
      <c r="J1" s="171"/>
    </row>
    <row r="2" spans="1:10" ht="75.75" customHeight="1">
      <c r="A2" s="34"/>
      <c r="B2" s="34"/>
      <c r="C2" s="171" t="s">
        <v>84</v>
      </c>
      <c r="D2" s="171"/>
      <c r="E2" s="171"/>
      <c r="F2" s="171"/>
      <c r="G2" s="171"/>
      <c r="H2" s="171"/>
      <c r="I2" s="171"/>
      <c r="J2" s="171"/>
    </row>
    <row r="3" spans="1:10">
      <c r="A3" s="34"/>
      <c r="B3" s="34"/>
      <c r="C3" s="34"/>
      <c r="D3" s="34"/>
      <c r="E3" s="36"/>
      <c r="F3" s="36"/>
      <c r="G3" s="36"/>
      <c r="H3" s="36"/>
      <c r="I3" s="36"/>
      <c r="J3" s="13"/>
    </row>
    <row r="4" spans="1:10" ht="27" customHeight="1">
      <c r="A4" s="37" t="s">
        <v>62</v>
      </c>
      <c r="B4" s="172" t="s">
        <v>64</v>
      </c>
      <c r="C4" s="37" t="s">
        <v>65</v>
      </c>
      <c r="D4" s="173" t="s">
        <v>67</v>
      </c>
      <c r="E4" s="174"/>
      <c r="F4" s="174"/>
      <c r="G4" s="174"/>
      <c r="H4" s="174"/>
      <c r="I4" s="174"/>
      <c r="J4" s="175"/>
    </row>
    <row r="5" spans="1:10" ht="24">
      <c r="A5" s="37" t="s">
        <v>63</v>
      </c>
      <c r="B5" s="172"/>
      <c r="C5" s="37" t="s">
        <v>66</v>
      </c>
      <c r="D5" s="15" t="s">
        <v>105</v>
      </c>
      <c r="E5" s="16" t="s">
        <v>76</v>
      </c>
      <c r="F5" s="16" t="s">
        <v>77</v>
      </c>
      <c r="G5" s="16" t="s">
        <v>78</v>
      </c>
      <c r="H5" s="16" t="s">
        <v>79</v>
      </c>
      <c r="I5" s="16" t="s">
        <v>82</v>
      </c>
      <c r="J5" s="16" t="s">
        <v>104</v>
      </c>
    </row>
    <row r="6" spans="1:10" ht="25.5" customHeight="1">
      <c r="A6" s="168" t="s">
        <v>85</v>
      </c>
      <c r="B6" s="169"/>
      <c r="C6" s="169"/>
      <c r="D6" s="169"/>
      <c r="E6" s="169"/>
      <c r="F6" s="169"/>
      <c r="G6" s="169"/>
      <c r="H6" s="169"/>
      <c r="I6" s="169"/>
      <c r="J6" s="170"/>
    </row>
    <row r="7" spans="1:10" ht="32.25" customHeight="1">
      <c r="A7" s="37">
        <v>1</v>
      </c>
      <c r="B7" s="37" t="s">
        <v>20</v>
      </c>
      <c r="C7" s="37" t="s">
        <v>50</v>
      </c>
      <c r="D7" s="17">
        <f>SUM(E7:J7)</f>
        <v>104350</v>
      </c>
      <c r="E7" s="37">
        <v>17000</v>
      </c>
      <c r="F7" s="37">
        <v>17470</v>
      </c>
      <c r="G7" s="37">
        <v>17470</v>
      </c>
      <c r="H7" s="37">
        <v>17470</v>
      </c>
      <c r="I7" s="16">
        <v>17470</v>
      </c>
      <c r="J7" s="16">
        <v>17470</v>
      </c>
    </row>
    <row r="8" spans="1:10" ht="32.25" customHeight="1">
      <c r="A8" s="37">
        <v>2</v>
      </c>
      <c r="B8" s="37" t="s">
        <v>34</v>
      </c>
      <c r="C8" s="37" t="s">
        <v>38</v>
      </c>
      <c r="D8" s="50">
        <f>SUM(E8:J8)</f>
        <v>0.47</v>
      </c>
      <c r="E8" s="37">
        <v>0.47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32.25" customHeight="1">
      <c r="A9" s="37">
        <v>3</v>
      </c>
      <c r="B9" s="37" t="s">
        <v>19</v>
      </c>
      <c r="C9" s="37" t="s">
        <v>68</v>
      </c>
      <c r="D9" s="71" t="s">
        <v>112</v>
      </c>
      <c r="E9" s="37">
        <v>100</v>
      </c>
      <c r="F9" s="37" t="s">
        <v>86</v>
      </c>
      <c r="G9" s="39" t="s">
        <v>89</v>
      </c>
      <c r="H9" s="37" t="s">
        <v>69</v>
      </c>
      <c r="I9" s="16" t="s">
        <v>69</v>
      </c>
      <c r="J9" s="16" t="s">
        <v>69</v>
      </c>
    </row>
    <row r="10" spans="1:10" ht="25.5" customHeight="1">
      <c r="A10" s="168" t="s">
        <v>70</v>
      </c>
      <c r="B10" s="169"/>
      <c r="C10" s="169"/>
      <c r="D10" s="169"/>
      <c r="E10" s="169"/>
      <c r="F10" s="169"/>
      <c r="G10" s="169"/>
      <c r="H10" s="169"/>
      <c r="I10" s="169"/>
      <c r="J10" s="170"/>
    </row>
    <row r="11" spans="1:10" ht="29.25" customHeight="1">
      <c r="A11" s="37">
        <v>4</v>
      </c>
      <c r="B11" s="37" t="s">
        <v>32</v>
      </c>
      <c r="C11" s="37" t="s">
        <v>14</v>
      </c>
      <c r="D11" s="50">
        <f>SUM(E11:J11)</f>
        <v>39</v>
      </c>
      <c r="E11" s="37">
        <v>8</v>
      </c>
      <c r="F11" s="37">
        <v>22</v>
      </c>
      <c r="G11" s="73">
        <v>0</v>
      </c>
      <c r="H11" s="37">
        <v>3</v>
      </c>
      <c r="I11" s="16">
        <v>3</v>
      </c>
      <c r="J11" s="16">
        <v>3</v>
      </c>
    </row>
    <row r="12" spans="1:10" ht="29.25" customHeight="1">
      <c r="A12" s="37">
        <v>5</v>
      </c>
      <c r="B12" s="37" t="s">
        <v>71</v>
      </c>
      <c r="C12" s="37" t="s">
        <v>40</v>
      </c>
      <c r="D12" s="71" t="s">
        <v>111</v>
      </c>
      <c r="E12" s="18" t="s">
        <v>80</v>
      </c>
      <c r="F12" s="18" t="s">
        <v>88</v>
      </c>
      <c r="G12" s="74">
        <v>0</v>
      </c>
      <c r="H12" s="33" t="s">
        <v>110</v>
      </c>
      <c r="I12" s="33" t="s">
        <v>110</v>
      </c>
      <c r="J12" s="33" t="s">
        <v>110</v>
      </c>
    </row>
    <row r="13" spans="1:10" ht="42" customHeight="1">
      <c r="A13" s="40">
        <v>6</v>
      </c>
      <c r="B13" s="176" t="s">
        <v>94</v>
      </c>
      <c r="C13" s="76" t="s">
        <v>50</v>
      </c>
      <c r="D13" s="72">
        <v>2200</v>
      </c>
      <c r="E13" s="40">
        <v>2200</v>
      </c>
      <c r="F13" s="40">
        <v>0</v>
      </c>
      <c r="G13" s="73">
        <v>0</v>
      </c>
      <c r="H13" s="40">
        <v>0</v>
      </c>
      <c r="I13" s="16">
        <v>0</v>
      </c>
      <c r="J13" s="16">
        <v>0</v>
      </c>
    </row>
    <row r="14" spans="1:10" ht="64.5" customHeight="1">
      <c r="A14" s="76">
        <v>7</v>
      </c>
      <c r="B14" s="176" t="s">
        <v>114</v>
      </c>
      <c r="C14" s="76" t="s">
        <v>113</v>
      </c>
      <c r="D14" s="75">
        <v>234</v>
      </c>
      <c r="E14" s="76">
        <v>0</v>
      </c>
      <c r="F14" s="76">
        <v>0</v>
      </c>
      <c r="G14" s="73">
        <v>234</v>
      </c>
      <c r="H14" s="76">
        <v>0</v>
      </c>
      <c r="I14" s="16">
        <v>0</v>
      </c>
      <c r="J14" s="16">
        <v>0</v>
      </c>
    </row>
    <row r="15" spans="1:10" ht="29.25" customHeight="1">
      <c r="A15" s="53">
        <v>8</v>
      </c>
      <c r="B15" s="176" t="s">
        <v>108</v>
      </c>
      <c r="C15" s="53" t="s">
        <v>109</v>
      </c>
      <c r="D15" s="52">
        <f t="shared" ref="D15:D17" si="0">SUM(E15:J15)</f>
        <v>8</v>
      </c>
      <c r="E15" s="53">
        <v>0</v>
      </c>
      <c r="F15" s="53">
        <v>0</v>
      </c>
      <c r="G15" s="53">
        <v>2</v>
      </c>
      <c r="H15" s="53">
        <v>2</v>
      </c>
      <c r="I15" s="16">
        <v>2</v>
      </c>
      <c r="J15" s="16">
        <v>2</v>
      </c>
    </row>
    <row r="16" spans="1:10" ht="38.25" customHeight="1">
      <c r="A16" s="53">
        <v>9</v>
      </c>
      <c r="B16" s="176" t="s">
        <v>101</v>
      </c>
      <c r="C16" s="53" t="s">
        <v>107</v>
      </c>
      <c r="D16" s="52">
        <f t="shared" si="0"/>
        <v>2</v>
      </c>
      <c r="E16" s="53">
        <v>0</v>
      </c>
      <c r="F16" s="53">
        <v>0</v>
      </c>
      <c r="G16" s="53">
        <v>2</v>
      </c>
      <c r="H16" s="53">
        <v>0</v>
      </c>
      <c r="I16" s="16">
        <v>0</v>
      </c>
      <c r="J16" s="16">
        <v>0</v>
      </c>
    </row>
    <row r="17" spans="1:10" ht="41.25" customHeight="1">
      <c r="A17" s="37">
        <v>10</v>
      </c>
      <c r="B17" s="40" t="s">
        <v>93</v>
      </c>
      <c r="C17" s="51" t="s">
        <v>107</v>
      </c>
      <c r="D17" s="50">
        <f t="shared" si="0"/>
        <v>8</v>
      </c>
      <c r="E17" s="37">
        <v>0</v>
      </c>
      <c r="F17" s="37">
        <v>0</v>
      </c>
      <c r="G17" s="37">
        <v>2</v>
      </c>
      <c r="H17" s="53">
        <v>2</v>
      </c>
      <c r="I17" s="53">
        <v>2</v>
      </c>
      <c r="J17" s="53">
        <v>2</v>
      </c>
    </row>
    <row r="18" spans="1:10" ht="30" customHeight="1">
      <c r="A18" s="168" t="s">
        <v>72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54" customHeight="1">
      <c r="A19" s="37">
        <v>11</v>
      </c>
      <c r="B19" s="37" t="s">
        <v>43</v>
      </c>
      <c r="C19" s="37" t="s">
        <v>38</v>
      </c>
      <c r="D19" s="50">
        <f t="shared" ref="D19:D22" si="1">SUM(E19:J19)</f>
        <v>8</v>
      </c>
      <c r="E19" s="37">
        <v>8</v>
      </c>
      <c r="F19" s="37">
        <v>0</v>
      </c>
      <c r="G19" s="37">
        <v>0</v>
      </c>
      <c r="H19" s="37">
        <v>0</v>
      </c>
      <c r="I19" s="16">
        <v>0</v>
      </c>
      <c r="J19" s="16">
        <v>0</v>
      </c>
    </row>
    <row r="20" spans="1:10" ht="27" customHeight="1">
      <c r="A20" s="37">
        <v>12</v>
      </c>
      <c r="B20" s="37" t="s">
        <v>73</v>
      </c>
      <c r="C20" s="37" t="s">
        <v>38</v>
      </c>
      <c r="D20" s="50">
        <f t="shared" si="1"/>
        <v>12</v>
      </c>
      <c r="E20" s="37">
        <v>8</v>
      </c>
      <c r="F20" s="37">
        <v>2</v>
      </c>
      <c r="G20" s="37">
        <v>2</v>
      </c>
      <c r="H20" s="37">
        <v>0</v>
      </c>
      <c r="I20" s="16">
        <v>0</v>
      </c>
      <c r="J20" s="16">
        <v>0</v>
      </c>
    </row>
    <row r="21" spans="1:10" ht="76.5" customHeight="1">
      <c r="A21" s="37">
        <v>13</v>
      </c>
      <c r="B21" s="37" t="s">
        <v>74</v>
      </c>
      <c r="C21" s="37" t="s">
        <v>38</v>
      </c>
      <c r="D21" s="50">
        <f t="shared" si="1"/>
        <v>1</v>
      </c>
      <c r="E21" s="37">
        <v>1</v>
      </c>
      <c r="F21" s="37">
        <v>0</v>
      </c>
      <c r="G21" s="37">
        <v>0</v>
      </c>
      <c r="H21" s="37">
        <v>0</v>
      </c>
      <c r="I21" s="16">
        <v>0</v>
      </c>
      <c r="J21" s="16">
        <v>0</v>
      </c>
    </row>
    <row r="22" spans="1:10" ht="98.25" customHeight="1">
      <c r="A22" s="37">
        <v>14</v>
      </c>
      <c r="B22" s="37" t="s">
        <v>75</v>
      </c>
      <c r="C22" s="37" t="s">
        <v>38</v>
      </c>
      <c r="D22" s="50">
        <f t="shared" si="1"/>
        <v>1</v>
      </c>
      <c r="E22" s="37">
        <v>1</v>
      </c>
      <c r="F22" s="37">
        <v>0</v>
      </c>
      <c r="G22" s="37">
        <v>0</v>
      </c>
      <c r="H22" s="37">
        <v>0</v>
      </c>
      <c r="I22" s="16">
        <v>0</v>
      </c>
      <c r="J22" s="16">
        <v>0</v>
      </c>
    </row>
    <row r="23" spans="1:10" ht="63.75">
      <c r="A23" s="37">
        <v>15</v>
      </c>
      <c r="B23" s="37" t="s">
        <v>46</v>
      </c>
      <c r="C23" s="37" t="s">
        <v>38</v>
      </c>
      <c r="D23" s="50">
        <f>SUM(E23:J23)</f>
        <v>11</v>
      </c>
      <c r="E23" s="37">
        <v>1</v>
      </c>
      <c r="F23" s="37">
        <v>5</v>
      </c>
      <c r="G23" s="37">
        <v>5</v>
      </c>
      <c r="H23" s="53">
        <v>0</v>
      </c>
      <c r="I23" s="53">
        <v>0</v>
      </c>
      <c r="J23" s="53">
        <v>0</v>
      </c>
    </row>
    <row r="24" spans="1:10" ht="18.75">
      <c r="H24" s="14"/>
      <c r="J24" s="32"/>
    </row>
  </sheetData>
  <mergeCells count="7">
    <mergeCell ref="A10:J10"/>
    <mergeCell ref="A18:J18"/>
    <mergeCell ref="F1:J1"/>
    <mergeCell ref="C2:J2"/>
    <mergeCell ref="B4:B5"/>
    <mergeCell ref="D4:J4"/>
    <mergeCell ref="A6:J6"/>
  </mergeCells>
  <phoneticPr fontId="18" type="noConversion"/>
  <pageMargins left="0.78740157480314965" right="0.39370078740157483" top="0.39370078740157483" bottom="0.39370078740157483" header="0.31496062992125984" footer="0.31496062992125984"/>
  <pageSetup paperSize="9" scale="80" orientation="portrait" r:id="rId1"/>
  <headerFooter>
    <oddFooter>&amp;R13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 </vt:lpstr>
      <vt:lpstr>Приложение 2</vt:lpstr>
      <vt:lpstr>Приложение 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lastPrinted>2023-01-16T04:57:30Z</cp:lastPrinted>
  <dcterms:created xsi:type="dcterms:W3CDTF">2011-04-03T07:49:22Z</dcterms:created>
  <dcterms:modified xsi:type="dcterms:W3CDTF">2023-01-16T05:01:27Z</dcterms:modified>
</cp:coreProperties>
</file>