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8910"/>
  </bookViews>
  <sheets>
    <sheet name="Приложение 8" sheetId="1" r:id="rId1"/>
  </sheets>
  <externalReferences>
    <externalReference r:id="rId2"/>
  </externalReferences>
  <definedNames>
    <definedName name="Print_Area" localSheetId="0">'Приложение 8'!$A$1:$G$12</definedName>
    <definedName name="Print_Titles" localSheetId="0">'Приложение 8'!$10:$12</definedName>
    <definedName name="TableHeaderYear1">'Приложение 8'!$A$1</definedName>
    <definedName name="TableHeaderYear2">'Приложение 8'!$A$2</definedName>
    <definedName name="TableHeaderYear3">'Приложение 8'!$A$3</definedName>
    <definedName name="Unit">'Приложение 8'!#REF!</definedName>
    <definedName name="_xlnm.Print_Titles" localSheetId="0">'Приложение 8'!$10:$12</definedName>
  </definedNames>
  <calcPr calcId="144525"/>
</workbook>
</file>

<file path=xl/calcChain.xml><?xml version="1.0" encoding="utf-8"?>
<calcChain xmlns="http://schemas.openxmlformats.org/spreadsheetml/2006/main">
  <c r="H27" i="1" l="1"/>
  <c r="H24" i="1" s="1"/>
  <c r="H26" i="1"/>
  <c r="H23" i="1"/>
  <c r="H46" i="1"/>
  <c r="H86" i="1"/>
  <c r="H84" i="1"/>
  <c r="H22" i="1" l="1"/>
  <c r="H83" i="1"/>
  <c r="H85" i="1"/>
  <c r="H51" i="1"/>
  <c r="H50" i="1"/>
  <c r="H43" i="1"/>
  <c r="H40" i="1"/>
  <c r="H37" i="1"/>
  <c r="H34" i="1"/>
  <c r="H31" i="1"/>
  <c r="H75" i="1"/>
  <c r="H74" i="1"/>
  <c r="H77" i="1"/>
  <c r="H76" i="1"/>
  <c r="H71" i="1" l="1"/>
  <c r="H68" i="1" s="1"/>
  <c r="H73" i="1"/>
  <c r="H72" i="1"/>
  <c r="H69" i="1" s="1"/>
  <c r="H67" i="1" s="1"/>
  <c r="H78" i="1"/>
  <c r="H64" i="1"/>
  <c r="H61" i="1"/>
  <c r="H58" i="1"/>
  <c r="H55" i="1"/>
  <c r="H52" i="1"/>
  <c r="H70" i="1" l="1"/>
  <c r="H20" i="1"/>
  <c r="H21" i="1"/>
  <c r="H25" i="1"/>
  <c r="H28" i="1"/>
  <c r="H19" i="1" l="1"/>
  <c r="H49" i="1" l="1"/>
  <c r="H18" i="1"/>
  <c r="H15" i="1" s="1"/>
  <c r="H88" i="1" s="1"/>
  <c r="H17" i="1" l="1"/>
  <c r="H16" i="1" s="1"/>
  <c r="H14" i="1" l="1"/>
  <c r="H87" i="1" l="1"/>
  <c r="H89" i="1" s="1"/>
  <c r="H13" i="1"/>
</calcChain>
</file>

<file path=xl/sharedStrings.xml><?xml version="1.0" encoding="utf-8"?>
<sst xmlns="http://schemas.openxmlformats.org/spreadsheetml/2006/main" count="253" uniqueCount="75">
  <si>
    <t>№ п/п</t>
  </si>
  <si>
    <t>Наименование программ,  мероприятий</t>
  </si>
  <si>
    <t>Коды бюджетной классификации</t>
  </si>
  <si>
    <t>Раздел, подраздел</t>
  </si>
  <si>
    <t>КЦСР</t>
  </si>
  <si>
    <t>1</t>
  </si>
  <si>
    <t>ГРБС</t>
  </si>
  <si>
    <t>Главный распорядитель бюджетных средств</t>
  </si>
  <si>
    <t>Вид расходов</t>
  </si>
  <si>
    <t>1.1</t>
  </si>
  <si>
    <t>0409</t>
  </si>
  <si>
    <t>915</t>
  </si>
  <si>
    <t>тыс. рублей</t>
  </si>
  <si>
    <t>7</t>
  </si>
  <si>
    <t>8</t>
  </si>
  <si>
    <t>Источник финансирования</t>
  </si>
  <si>
    <t>Всего</t>
  </si>
  <si>
    <t>Краевой бюджет</t>
  </si>
  <si>
    <t>Местный бюджет</t>
  </si>
  <si>
    <t>3</t>
  </si>
  <si>
    <t>4</t>
  </si>
  <si>
    <t>5</t>
  </si>
  <si>
    <t>6</t>
  </si>
  <si>
    <t>1.1.1</t>
  </si>
  <si>
    <t>2</t>
  </si>
  <si>
    <t>2.1</t>
  </si>
  <si>
    <t>2.1.1</t>
  </si>
  <si>
    <t>061014006Г</t>
  </si>
  <si>
    <t>012014006Ц</t>
  </si>
  <si>
    <t>0120000000</t>
  </si>
  <si>
    <t>0100000000</t>
  </si>
  <si>
    <t xml:space="preserve">Муниципальная программа "Формирование современной городской среды в Елизовском городском поселении" </t>
  </si>
  <si>
    <t>Подпрограмма "Благоустройство территории Елизовского городского поселения"</t>
  </si>
  <si>
    <t>Муниципальная программа "Развитие транспортной системы в Елизовском городском поселении"</t>
  </si>
  <si>
    <t>01201T006Ц</t>
  </si>
  <si>
    <t>06101T006Г</t>
  </si>
  <si>
    <t>Подпрограмма "Развитие дорожного хозяйства в Елизовском городском поселении"</t>
  </si>
  <si>
    <t>Капитальный ремонт и ремонт дворовых территорий  многоквартирных домов и проездов к ним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</si>
  <si>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</si>
  <si>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</t>
  </si>
  <si>
    <t>9</t>
  </si>
  <si>
    <t xml:space="preserve">                                                                                                                                                          </t>
  </si>
  <si>
    <t xml:space="preserve">  Управление жилищно-коммунального хозяйства администрации ЕГП</t>
  </si>
  <si>
    <t>Распределение бюджетных ассигнований дорожного фонда Елизовского городского поселения на 2023 год</t>
  </si>
  <si>
    <t>Годовой объем ассигнований на 2023 год</t>
  </si>
  <si>
    <t>1.1.1.1</t>
  </si>
  <si>
    <t>Ремонт тротуара по ул. Ленина в городе Елизово (от здания по ул. Ленина д.10 до здания по ул. Ленина д.8)</t>
  </si>
  <si>
    <t>Капитальный ремонт и ремонт автомобильных дорог общего пользования населенных пунктов</t>
  </si>
  <si>
    <t>1.1.1.2</t>
  </si>
  <si>
    <t>Ремонт дворовой территории МКД 51 по ул. Рябикова в городе Елизово</t>
  </si>
  <si>
    <t>Ремонт дворовой территории МКД 53 по ул. Рябикова в городе Елизово</t>
  </si>
  <si>
    <t xml:space="preserve">  </t>
  </si>
  <si>
    <t>Управление жилищно-коммунального хозяйства администрации Елизовского городского поселения</t>
  </si>
  <si>
    <t>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</t>
  </si>
  <si>
    <t>Ремонт дворовой территории МКД 1 по ул.40 лет Октября в городе Елизово</t>
  </si>
  <si>
    <t>Ремонт дворовой территории МКД 3 по ул. 40 лет Октября в городе Елизово</t>
  </si>
  <si>
    <t xml:space="preserve">».
</t>
  </si>
  <si>
    <t>Основное мероприятие "Оказание услуг по финансовой аренде (лизингу) специализированной технике"</t>
  </si>
  <si>
    <t>0610409990</t>
  </si>
  <si>
    <t>МБУ "Благоустройство города Елизово"</t>
  </si>
  <si>
    <t>0600000000</t>
  </si>
  <si>
    <t>06100000000</t>
  </si>
  <si>
    <t>Ремонт проезда и устройство тротуара вдоль строящегося зала единоборств в г.Елизово</t>
  </si>
  <si>
    <t>Ремонт проезда и устройства парковки возле МКД 27 по ул. В.Кручины в г. Елизово</t>
  </si>
  <si>
    <t>Ремонт проезда вдоль памятника "Здесь начинается Россия"</t>
  </si>
  <si>
    <t>Ремонт проезда к МКД №19 по ул. Завойко и МКД №6 по ул. Октябрьская в г. Елизово</t>
  </si>
  <si>
    <t>Ремонт автомобильных дорог общего пользования местного значения Елизовского городского поселения (модернизация пешеходных переходов)</t>
  </si>
  <si>
    <t>2.1.2</t>
  </si>
  <si>
    <t>Основное мероприятие "Транспортное планирование, обследование, диагностика и паспортизация автомобильных дорог"</t>
  </si>
  <si>
    <t>2.1.3</t>
  </si>
  <si>
    <t>0610509990</t>
  </si>
  <si>
    <t>Ремонт дворовой территории МКД 25/3 по ул. В. Кручины в городе Елизово</t>
  </si>
  <si>
    <t>Выполнение работ по ремонту улично-дорожной сети в Елизовском городском поселении (приведение в нормативное состояние автомобильных дорог, межквартальных проездов, парковок и тротуаров в городе Елизово в соответствии с требованиями ГОСТ Р 50597</t>
  </si>
  <si>
    <t>Выполнение работ по ремонту улично-дорожной сети в Елизовском городском поселении (приведение в нормативное состояние автомобильных дорог в городе Елизово в соответствии с требованиями ГОСТ Р 50597</t>
  </si>
  <si>
    <t>Приложение 15
к  муниципальному нормативному правовому акту от 14 сентября 2023 года  №  116-НПА 
«О внесении изменений в муниципальный нормативный правовой акт «О бюджете Елизовского городского поселения  на 2023 год  и плановый период 2024-2025 годов» от 21.12.2022 № 60-НПА,  принятому Решением Собрания депутатов 
Елизовского  городского поселения от 21.12.2022 № 224»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</si>
</sst>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,###,###,##0.00000"/>
    <numFmt numFmtId="165" formatCode="0.00000"/>
    <numFmt numFmtId="166" formatCode="0.0"/>
    <numFmt numFmtId="167" formatCode="#,##0.00000"/>
    <numFmt numFmtId="168" formatCode="0.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49" fontId="2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/>
    <xf numFmtId="49" fontId="2" fillId="2" borderId="0" xfId="1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4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49" fontId="2" fillId="4" borderId="1" xfId="0" applyNumberFormat="1" applyFont="1" applyFill="1" applyBorder="1" applyAlignment="1">
      <alignment horizontal="center" wrapText="1"/>
    </xf>
    <xf numFmtId="49" fontId="2" fillId="2" borderId="0" xfId="1" applyNumberFormat="1" applyFont="1" applyFill="1" applyBorder="1" applyAlignment="1">
      <alignment horizontal="left"/>
    </xf>
    <xf numFmtId="49" fontId="10" fillId="3" borderId="1" xfId="1" applyNumberFormat="1" applyFont="1" applyFill="1" applyBorder="1" applyAlignment="1">
      <alignment horizontal="center" vertical="center" wrapText="1"/>
    </xf>
    <xf numFmtId="166" fontId="13" fillId="4" borderId="1" xfId="0" applyNumberFormat="1" applyFont="1" applyFill="1" applyBorder="1" applyAlignment="1">
      <alignment horizontal="left" vertical="center"/>
    </xf>
    <xf numFmtId="166" fontId="12" fillId="4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167" fontId="14" fillId="0" borderId="0" xfId="0" applyNumberFormat="1" applyFont="1"/>
    <xf numFmtId="165" fontId="14" fillId="0" borderId="0" xfId="0" applyNumberFormat="1" applyFont="1"/>
    <xf numFmtId="0" fontId="14" fillId="0" borderId="0" xfId="0" applyFont="1"/>
    <xf numFmtId="167" fontId="13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/>
    </xf>
    <xf numFmtId="167" fontId="2" fillId="4" borderId="1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/>
    <xf numFmtId="0" fontId="17" fillId="4" borderId="0" xfId="0" applyFont="1" applyFill="1"/>
    <xf numFmtId="0" fontId="13" fillId="0" borderId="0" xfId="0" applyFont="1"/>
    <xf numFmtId="165" fontId="13" fillId="0" borderId="0" xfId="0" applyNumberFormat="1" applyFont="1"/>
    <xf numFmtId="0" fontId="5" fillId="4" borderId="0" xfId="0" applyFont="1" applyFill="1"/>
    <xf numFmtId="0" fontId="18" fillId="4" borderId="0" xfId="0" applyFont="1" applyFill="1"/>
    <xf numFmtId="166" fontId="13" fillId="3" borderId="1" xfId="0" applyNumberFormat="1" applyFont="1" applyFill="1" applyBorder="1" applyAlignment="1">
      <alignment horizontal="left" vertical="center"/>
    </xf>
    <xf numFmtId="167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/>
    </xf>
    <xf numFmtId="167" fontId="4" fillId="3" borderId="1" xfId="0" applyNumberFormat="1" applyFont="1" applyFill="1" applyBorder="1" applyAlignment="1" applyProtection="1">
      <alignment horizontal="center"/>
      <protection locked="0"/>
    </xf>
    <xf numFmtId="49" fontId="4" fillId="3" borderId="1" xfId="0" applyNumberFormat="1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167" fontId="13" fillId="3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/>
    </xf>
    <xf numFmtId="166" fontId="19" fillId="3" borderId="1" xfId="0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/>
    <xf numFmtId="49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/>
    </xf>
    <xf numFmtId="167" fontId="20" fillId="4" borderId="1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/>
    <xf numFmtId="165" fontId="21" fillId="0" borderId="0" xfId="0" applyNumberFormat="1" applyFont="1"/>
    <xf numFmtId="0" fontId="21" fillId="0" borderId="0" xfId="0" applyFont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167" fontId="2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168" fontId="16" fillId="4" borderId="4" xfId="0" applyNumberFormat="1" applyFont="1" applyFill="1" applyBorder="1" applyAlignment="1">
      <alignment vertical="center" wrapText="1"/>
    </xf>
    <xf numFmtId="168" fontId="16" fillId="4" borderId="3" xfId="0" applyNumberFormat="1" applyFont="1" applyFill="1" applyBorder="1" applyAlignment="1">
      <alignment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 applyProtection="1">
      <alignment horizontal="center" vertical="center"/>
      <protection locked="0"/>
    </xf>
    <xf numFmtId="168" fontId="13" fillId="4" borderId="2" xfId="0" applyNumberFormat="1" applyFont="1" applyFill="1" applyBorder="1" applyAlignment="1">
      <alignment vertical="center" wrapText="1"/>
    </xf>
    <xf numFmtId="168" fontId="13" fillId="4" borderId="3" xfId="0" applyNumberFormat="1" applyFont="1" applyFill="1" applyBorder="1" applyAlignment="1">
      <alignment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166" fontId="13" fillId="3" borderId="4" xfId="0" applyNumberFormat="1" applyFont="1" applyFill="1" applyBorder="1" applyAlignment="1">
      <alignment horizontal="left" vertical="center"/>
    </xf>
    <xf numFmtId="166" fontId="20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wrapText="1"/>
    </xf>
    <xf numFmtId="167" fontId="13" fillId="4" borderId="4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/>
    </xf>
    <xf numFmtId="49" fontId="13" fillId="4" borderId="2" xfId="0" applyNumberFormat="1" applyFont="1" applyFill="1" applyBorder="1" applyAlignment="1">
      <alignment horizontal="center" vertical="center"/>
    </xf>
    <xf numFmtId="167" fontId="12" fillId="4" borderId="4" xfId="0" applyNumberFormat="1" applyFont="1" applyFill="1" applyBorder="1" applyAlignment="1">
      <alignment horizontal="center" vertical="center"/>
    </xf>
    <xf numFmtId="167" fontId="20" fillId="4" borderId="4" xfId="0" applyNumberFormat="1" applyFont="1" applyFill="1" applyBorder="1" applyAlignment="1">
      <alignment horizontal="center" vertical="center"/>
    </xf>
    <xf numFmtId="168" fontId="19" fillId="4" borderId="4" xfId="0" applyNumberFormat="1" applyFont="1" applyFill="1" applyBorder="1" applyAlignment="1">
      <alignment vertical="center" wrapText="1"/>
    </xf>
    <xf numFmtId="168" fontId="19" fillId="4" borderId="2" xfId="0" applyNumberFormat="1" applyFont="1" applyFill="1" applyBorder="1" applyAlignment="1">
      <alignment vertical="center" wrapText="1"/>
    </xf>
    <xf numFmtId="167" fontId="22" fillId="0" borderId="0" xfId="0" applyNumberFormat="1" applyFont="1"/>
    <xf numFmtId="49" fontId="23" fillId="2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/>
    <xf numFmtId="49" fontId="23" fillId="2" borderId="0" xfId="1" applyNumberFormat="1" applyFont="1" applyFill="1" applyBorder="1" applyAlignment="1">
      <alignment horizontal="center"/>
    </xf>
    <xf numFmtId="49" fontId="23" fillId="0" borderId="0" xfId="0" applyNumberFormat="1" applyFont="1" applyBorder="1"/>
    <xf numFmtId="0" fontId="23" fillId="2" borderId="0" xfId="1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 applyProtection="1">
      <alignment horizontal="center"/>
      <protection locked="0"/>
    </xf>
    <xf numFmtId="168" fontId="24" fillId="4" borderId="4" xfId="0" applyNumberFormat="1" applyFont="1" applyFill="1" applyBorder="1" applyAlignment="1">
      <alignment horizontal="center" vertical="center" wrapText="1"/>
    </xf>
    <xf numFmtId="168" fontId="24" fillId="4" borderId="2" xfId="0" applyNumberFormat="1" applyFont="1" applyFill="1" applyBorder="1" applyAlignment="1">
      <alignment horizontal="center" vertical="center" wrapText="1"/>
    </xf>
    <xf numFmtId="168" fontId="19" fillId="4" borderId="2" xfId="0" applyNumberFormat="1" applyFont="1" applyFill="1" applyBorder="1" applyAlignment="1">
      <alignment horizontal="center" vertical="center" wrapText="1"/>
    </xf>
    <xf numFmtId="168" fontId="19" fillId="4" borderId="3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8" fontId="13" fillId="4" borderId="2" xfId="0" applyNumberFormat="1" applyFont="1" applyFill="1" applyBorder="1" applyAlignment="1">
      <alignment horizontal="center" vertical="center" wrapText="1"/>
    </xf>
    <xf numFmtId="168" fontId="13" fillId="4" borderId="3" xfId="0" applyNumberFormat="1" applyFont="1" applyFill="1" applyBorder="1" applyAlignment="1">
      <alignment horizontal="center" vertical="center" wrapText="1"/>
    </xf>
    <xf numFmtId="168" fontId="13" fillId="4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13" fillId="3" borderId="4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>
      <alignment horizontal="left" vertical="center" wrapText="1"/>
    </xf>
    <xf numFmtId="0" fontId="2" fillId="4" borderId="3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right" wrapText="1"/>
    </xf>
    <xf numFmtId="49" fontId="20" fillId="4" borderId="4" xfId="0" applyNumberFormat="1" applyFont="1" applyFill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center" vertical="center"/>
    </xf>
    <xf numFmtId="49" fontId="20" fillId="4" borderId="3" xfId="0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left"/>
    </xf>
    <xf numFmtId="49" fontId="4" fillId="3" borderId="4" xfId="1" applyNumberFormat="1" applyFont="1" applyFill="1" applyBorder="1" applyAlignment="1">
      <alignment horizontal="center" vertical="center" wrapText="1"/>
    </xf>
    <xf numFmtId="49" fontId="4" fillId="3" borderId="3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394607</xdr:colOff>
      <xdr:row>3</xdr:row>
      <xdr:rowOff>54428</xdr:rowOff>
    </xdr:from>
    <xdr:to>
      <xdr:col>9</xdr:col>
      <xdr:colOff>1</xdr:colOff>
      <xdr:row>7</xdr:row>
      <xdr:rowOff>244929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37007" y="1438728"/>
          <a:ext cx="6869794" cy="1473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100" b="0" i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8</a:t>
          </a:r>
          <a:endParaRPr lang="ru-RU" sz="11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 правовому акту от  21 декабря 2022 года № 60 -НПА 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2023 год и плановый период 2024-2025 годов», 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принятому Решением Собрания депутатов Елизовского городского поселения от  21 декабря 2022 года  № 224»</a:t>
          </a:r>
        </a:p>
      </xdr:txBody>
    </xdr:sp>
    <xdr:clientData/>
  </xdr:twoCellAnchor>
  <xdr:twoCellAnchor>
    <xdr:from>
      <xdr:col>3</xdr:col>
      <xdr:colOff>185058</xdr:colOff>
      <xdr:row>0</xdr:row>
      <xdr:rowOff>163285</xdr:rowOff>
    </xdr:from>
    <xdr:to>
      <xdr:col>8</xdr:col>
      <xdr:colOff>1828800</xdr:colOff>
      <xdr:row>2</xdr:row>
      <xdr:rowOff>283028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22772" y="163285"/>
          <a:ext cx="8262257" cy="1197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%20%20&#1056;&#1072;&#1089;&#1093;&#1086;&#1076;&#1099;%20&#1074;&#1077;&#1076;&#1086;&#1084;&#1089;&#1090;&#1074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>
        <row r="155">
          <cell r="G155">
            <v>2850.8648600000006</v>
          </cell>
        </row>
        <row r="157">
          <cell r="G157">
            <v>780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topLeftCell="A86" zoomScaleSheetLayoutView="110" workbookViewId="0">
      <selection sqref="A1:J89"/>
    </sheetView>
  </sheetViews>
  <sheetFormatPr defaultColWidth="9.28515625" defaultRowHeight="15.75" x14ac:dyDescent="0.25"/>
  <cols>
    <col min="1" max="1" width="11.28515625" style="6" bestFit="1" customWidth="1"/>
    <col min="2" max="2" width="85.42578125" style="4" customWidth="1"/>
    <col min="3" max="4" width="17.7109375" style="4" customWidth="1"/>
    <col min="5" max="5" width="17.7109375" style="14" customWidth="1"/>
    <col min="6" max="6" width="12.5703125" style="4" customWidth="1"/>
    <col min="7" max="7" width="26.28515625" style="4" customWidth="1"/>
    <col min="8" max="8" width="22.28515625" style="6" customWidth="1"/>
    <col min="9" max="9" width="27" style="4" customWidth="1"/>
    <col min="10" max="10" width="2.5703125" style="4" bestFit="1" customWidth="1"/>
    <col min="11" max="16384" width="9.28515625" style="4"/>
  </cols>
  <sheetData>
    <row r="1" spans="1:13" ht="11.45" customHeight="1" x14ac:dyDescent="0.25">
      <c r="A1" s="1"/>
      <c r="B1" s="2"/>
      <c r="C1" s="2"/>
      <c r="D1" s="2"/>
      <c r="E1" s="78"/>
      <c r="F1" s="79"/>
      <c r="G1" s="79"/>
      <c r="H1" s="80"/>
      <c r="I1" s="81"/>
      <c r="J1" s="81"/>
      <c r="K1" s="81"/>
    </row>
    <row r="2" spans="1:13" ht="3.6" hidden="1" customHeight="1" x14ac:dyDescent="0.25">
      <c r="A2" s="1"/>
      <c r="B2" s="2"/>
      <c r="C2" s="2"/>
      <c r="D2" s="2"/>
      <c r="E2" s="78"/>
      <c r="F2" s="79"/>
      <c r="G2" s="79"/>
      <c r="H2" s="80"/>
      <c r="I2" s="81"/>
      <c r="J2" s="81"/>
      <c r="K2" s="81"/>
    </row>
    <row r="3" spans="1:13" ht="97.9" customHeight="1" x14ac:dyDescent="0.25">
      <c r="A3" s="1"/>
      <c r="B3" s="2"/>
      <c r="C3" s="2"/>
      <c r="D3" s="2"/>
      <c r="E3" s="78"/>
      <c r="F3" s="142" t="s">
        <v>74</v>
      </c>
      <c r="G3" s="142"/>
      <c r="H3" s="142"/>
      <c r="I3" s="142"/>
      <c r="J3" s="81"/>
      <c r="K3" s="81"/>
    </row>
    <row r="4" spans="1:13" ht="58.15" customHeight="1" x14ac:dyDescent="0.25">
      <c r="A4" s="1"/>
      <c r="B4" s="2"/>
      <c r="C4" s="2"/>
      <c r="D4" s="2"/>
      <c r="E4" s="78"/>
      <c r="F4" s="79"/>
      <c r="G4" s="79"/>
      <c r="H4" s="82"/>
      <c r="I4" s="81"/>
      <c r="J4" s="81"/>
      <c r="K4" s="81"/>
    </row>
    <row r="5" spans="1:13" ht="22.9" customHeight="1" x14ac:dyDescent="0.25">
      <c r="A5" s="1"/>
      <c r="B5" s="2"/>
      <c r="C5" s="2"/>
      <c r="D5" s="2"/>
      <c r="E5" s="78"/>
      <c r="F5" s="79"/>
      <c r="G5" s="79"/>
      <c r="H5" s="82"/>
      <c r="I5" s="81"/>
      <c r="J5" s="81"/>
      <c r="K5" s="81"/>
    </row>
    <row r="6" spans="1:13" ht="19.899999999999999" customHeight="1" x14ac:dyDescent="0.25">
      <c r="A6" s="1"/>
      <c r="B6" s="2"/>
      <c r="C6" s="2"/>
      <c r="D6" s="2"/>
      <c r="E6" s="1"/>
      <c r="F6" s="2"/>
      <c r="G6" s="2"/>
      <c r="H6" s="3"/>
    </row>
    <row r="7" spans="1:13" ht="4.9000000000000004" hidden="1" customHeight="1" x14ac:dyDescent="0.25">
      <c r="A7" s="1"/>
      <c r="B7" s="2"/>
      <c r="C7" s="2"/>
      <c r="D7" s="2"/>
      <c r="E7" s="1"/>
      <c r="F7" s="2"/>
      <c r="G7" s="2"/>
      <c r="H7" s="3"/>
    </row>
    <row r="8" spans="1:13" ht="20.25" x14ac:dyDescent="0.3">
      <c r="A8" s="146" t="s">
        <v>43</v>
      </c>
      <c r="B8" s="146"/>
      <c r="C8" s="146"/>
      <c r="D8" s="146"/>
      <c r="E8" s="146"/>
      <c r="F8" s="146"/>
      <c r="G8" s="146"/>
      <c r="H8" s="146"/>
      <c r="I8" s="146"/>
    </row>
    <row r="9" spans="1:13" x14ac:dyDescent="0.25">
      <c r="A9" s="147"/>
      <c r="B9" s="147"/>
      <c r="C9" s="10"/>
      <c r="D9" s="10"/>
      <c r="E9" s="1"/>
      <c r="F9" s="10"/>
      <c r="G9" s="3"/>
      <c r="I9" s="3" t="s">
        <v>12</v>
      </c>
    </row>
    <row r="10" spans="1:13" s="5" customFormat="1" ht="45.75" customHeight="1" x14ac:dyDescent="0.25">
      <c r="A10" s="148" t="s">
        <v>0</v>
      </c>
      <c r="B10" s="150" t="s">
        <v>1</v>
      </c>
      <c r="C10" s="151" t="s">
        <v>2</v>
      </c>
      <c r="D10" s="152"/>
      <c r="E10" s="152"/>
      <c r="F10" s="153"/>
      <c r="G10" s="154" t="s">
        <v>15</v>
      </c>
      <c r="H10" s="154" t="s">
        <v>44</v>
      </c>
      <c r="I10" s="148" t="s">
        <v>7</v>
      </c>
    </row>
    <row r="11" spans="1:13" s="5" customFormat="1" ht="31.5" x14ac:dyDescent="0.25">
      <c r="A11" s="149"/>
      <c r="B11" s="150"/>
      <c r="C11" s="60" t="s">
        <v>6</v>
      </c>
      <c r="D11" s="60" t="s">
        <v>3</v>
      </c>
      <c r="E11" s="60" t="s">
        <v>4</v>
      </c>
      <c r="F11" s="60" t="s">
        <v>8</v>
      </c>
      <c r="G11" s="154"/>
      <c r="H11" s="154"/>
      <c r="I11" s="149"/>
    </row>
    <row r="12" spans="1:13" s="8" customFormat="1" ht="16.5" customHeight="1" x14ac:dyDescent="0.2">
      <c r="A12" s="64" t="s">
        <v>5</v>
      </c>
      <c r="B12" s="64">
        <v>2</v>
      </c>
      <c r="C12" s="64" t="s">
        <v>19</v>
      </c>
      <c r="D12" s="64" t="s">
        <v>20</v>
      </c>
      <c r="E12" s="64" t="s">
        <v>21</v>
      </c>
      <c r="F12" s="64" t="s">
        <v>22</v>
      </c>
      <c r="G12" s="64" t="s">
        <v>13</v>
      </c>
      <c r="H12" s="64" t="s">
        <v>14</v>
      </c>
      <c r="I12" s="11" t="s">
        <v>40</v>
      </c>
    </row>
    <row r="13" spans="1:13" s="17" customFormat="1" ht="20.45" customHeight="1" x14ac:dyDescent="0.25">
      <c r="A13" s="103">
        <v>1</v>
      </c>
      <c r="B13" s="127" t="s">
        <v>31</v>
      </c>
      <c r="C13" s="107"/>
      <c r="D13" s="108"/>
      <c r="E13" s="108"/>
      <c r="F13" s="109"/>
      <c r="G13" s="29" t="s">
        <v>16</v>
      </c>
      <c r="H13" s="18">
        <f>H14+H15</f>
        <v>55437.860400000005</v>
      </c>
      <c r="I13" s="58" t="s">
        <v>41</v>
      </c>
      <c r="J13" s="15"/>
      <c r="K13" s="16"/>
      <c r="L13" s="15"/>
      <c r="M13" s="15"/>
    </row>
    <row r="14" spans="1:13" s="17" customFormat="1" ht="21" customHeight="1" x14ac:dyDescent="0.25">
      <c r="A14" s="120"/>
      <c r="B14" s="127"/>
      <c r="C14" s="19">
        <v>915</v>
      </c>
      <c r="D14" s="20" t="s">
        <v>10</v>
      </c>
      <c r="E14" s="56" t="s">
        <v>30</v>
      </c>
      <c r="F14" s="65"/>
      <c r="G14" s="29" t="s">
        <v>17</v>
      </c>
      <c r="H14" s="18">
        <f>H17</f>
        <v>48457.860400000005</v>
      </c>
      <c r="I14" s="75" t="s">
        <v>51</v>
      </c>
      <c r="J14" s="15"/>
      <c r="K14" s="16"/>
      <c r="L14" s="15"/>
      <c r="M14" s="15"/>
    </row>
    <row r="15" spans="1:13" s="17" customFormat="1" ht="20.45" customHeight="1" x14ac:dyDescent="0.25">
      <c r="A15" s="104"/>
      <c r="B15" s="127"/>
      <c r="C15" s="19">
        <v>915</v>
      </c>
      <c r="D15" s="20" t="s">
        <v>10</v>
      </c>
      <c r="E15" s="56" t="s">
        <v>30</v>
      </c>
      <c r="F15" s="65"/>
      <c r="G15" s="29" t="s">
        <v>18</v>
      </c>
      <c r="H15" s="18">
        <f>H18</f>
        <v>6980</v>
      </c>
      <c r="I15" s="91" t="s">
        <v>52</v>
      </c>
      <c r="J15" s="15"/>
      <c r="K15" s="16"/>
      <c r="L15" s="15"/>
      <c r="M15" s="15"/>
    </row>
    <row r="16" spans="1:13" s="17" customFormat="1" ht="15.6" customHeight="1" x14ac:dyDescent="0.25">
      <c r="A16" s="103" t="s">
        <v>9</v>
      </c>
      <c r="B16" s="127" t="s">
        <v>32</v>
      </c>
      <c r="C16" s="65"/>
      <c r="D16" s="66"/>
      <c r="E16" s="19"/>
      <c r="F16" s="65"/>
      <c r="G16" s="29" t="s">
        <v>16</v>
      </c>
      <c r="H16" s="18">
        <f>H17+H18</f>
        <v>55437.860400000005</v>
      </c>
      <c r="I16" s="91"/>
      <c r="J16" s="15"/>
      <c r="K16" s="16"/>
      <c r="L16" s="15"/>
      <c r="M16" s="15"/>
    </row>
    <row r="17" spans="1:13" s="17" customFormat="1" ht="15.75" customHeight="1" x14ac:dyDescent="0.25">
      <c r="A17" s="120"/>
      <c r="B17" s="127"/>
      <c r="C17" s="19">
        <v>915</v>
      </c>
      <c r="D17" s="20" t="s">
        <v>10</v>
      </c>
      <c r="E17" s="56" t="s">
        <v>29</v>
      </c>
      <c r="F17" s="65"/>
      <c r="G17" s="29" t="s">
        <v>17</v>
      </c>
      <c r="H17" s="18">
        <f>H20</f>
        <v>48457.860400000005</v>
      </c>
      <c r="I17" s="91"/>
      <c r="J17" s="15"/>
      <c r="K17" s="16"/>
      <c r="L17" s="15"/>
      <c r="M17" s="15"/>
    </row>
    <row r="18" spans="1:13" s="17" customFormat="1" ht="15.75" customHeight="1" x14ac:dyDescent="0.25">
      <c r="A18" s="104"/>
      <c r="B18" s="127"/>
      <c r="C18" s="19">
        <v>915</v>
      </c>
      <c r="D18" s="20" t="s">
        <v>10</v>
      </c>
      <c r="E18" s="56" t="s">
        <v>29</v>
      </c>
      <c r="F18" s="65"/>
      <c r="G18" s="29" t="s">
        <v>18</v>
      </c>
      <c r="H18" s="18">
        <f>H21</f>
        <v>6980</v>
      </c>
      <c r="I18" s="91"/>
      <c r="J18" s="15"/>
      <c r="K18" s="16"/>
      <c r="L18" s="15"/>
      <c r="M18" s="15"/>
    </row>
    <row r="19" spans="1:13" s="17" customFormat="1" ht="29.25" customHeight="1" x14ac:dyDescent="0.25">
      <c r="A19" s="103" t="s">
        <v>23</v>
      </c>
      <c r="B19" s="127" t="s">
        <v>38</v>
      </c>
      <c r="C19" s="107"/>
      <c r="D19" s="108"/>
      <c r="E19" s="108"/>
      <c r="F19" s="109"/>
      <c r="G19" s="29" t="s">
        <v>16</v>
      </c>
      <c r="H19" s="18">
        <f>H20+H21</f>
        <v>55437.860400000005</v>
      </c>
      <c r="I19" s="91"/>
      <c r="J19" s="15"/>
      <c r="K19" s="16"/>
      <c r="L19" s="15"/>
      <c r="M19" s="15"/>
    </row>
    <row r="20" spans="1:13" s="17" customFormat="1" ht="24" customHeight="1" x14ac:dyDescent="0.25">
      <c r="A20" s="120"/>
      <c r="B20" s="127"/>
      <c r="C20" s="19">
        <v>915</v>
      </c>
      <c r="D20" s="20" t="s">
        <v>10</v>
      </c>
      <c r="E20" s="19" t="s">
        <v>28</v>
      </c>
      <c r="F20" s="19">
        <v>200</v>
      </c>
      <c r="G20" s="29" t="s">
        <v>17</v>
      </c>
      <c r="H20" s="18">
        <f>H23+H50</f>
        <v>48457.860400000005</v>
      </c>
      <c r="I20" s="91"/>
      <c r="J20" s="15"/>
      <c r="K20" s="16"/>
      <c r="L20" s="15"/>
      <c r="M20" s="15"/>
    </row>
    <row r="21" spans="1:13" s="17" customFormat="1" ht="23.45" customHeight="1" x14ac:dyDescent="0.25">
      <c r="A21" s="104"/>
      <c r="B21" s="128"/>
      <c r="C21" s="34">
        <v>915</v>
      </c>
      <c r="D21" s="35" t="s">
        <v>10</v>
      </c>
      <c r="E21" s="19" t="s">
        <v>34</v>
      </c>
      <c r="F21" s="34">
        <v>200</v>
      </c>
      <c r="G21" s="67" t="s">
        <v>18</v>
      </c>
      <c r="H21" s="36">
        <f>H24+H51</f>
        <v>6980</v>
      </c>
      <c r="I21" s="91"/>
      <c r="J21" s="15"/>
      <c r="K21" s="16"/>
      <c r="L21" s="15"/>
      <c r="M21" s="15"/>
    </row>
    <row r="22" spans="1:13" s="17" customFormat="1" ht="23.45" customHeight="1" x14ac:dyDescent="0.25">
      <c r="A22" s="137" t="s">
        <v>45</v>
      </c>
      <c r="B22" s="130" t="s">
        <v>47</v>
      </c>
      <c r="C22" s="110"/>
      <c r="D22" s="111"/>
      <c r="E22" s="111"/>
      <c r="F22" s="112"/>
      <c r="G22" s="68" t="s">
        <v>16</v>
      </c>
      <c r="H22" s="74">
        <f>H23+H24</f>
        <v>26794.743399999999</v>
      </c>
      <c r="I22" s="91"/>
      <c r="J22" s="15"/>
      <c r="K22" s="16"/>
      <c r="L22" s="15"/>
      <c r="M22" s="15"/>
    </row>
    <row r="23" spans="1:13" s="17" customFormat="1" ht="23.45" customHeight="1" x14ac:dyDescent="0.25">
      <c r="A23" s="137"/>
      <c r="B23" s="130"/>
      <c r="C23" s="48">
        <v>915</v>
      </c>
      <c r="D23" s="49" t="s">
        <v>10</v>
      </c>
      <c r="E23" s="48" t="s">
        <v>28</v>
      </c>
      <c r="F23" s="48">
        <v>200</v>
      </c>
      <c r="G23" s="68" t="s">
        <v>17</v>
      </c>
      <c r="H23" s="74">
        <f>H26+H29+H32+H35+H38+H41+H44+H47</f>
        <v>22679.055100000001</v>
      </c>
      <c r="I23" s="91"/>
      <c r="J23" s="15"/>
      <c r="K23" s="16"/>
      <c r="L23" s="15"/>
      <c r="M23" s="15"/>
    </row>
    <row r="24" spans="1:13" s="17" customFormat="1" ht="23.45" customHeight="1" x14ac:dyDescent="0.25">
      <c r="A24" s="137"/>
      <c r="B24" s="130"/>
      <c r="C24" s="48">
        <v>915</v>
      </c>
      <c r="D24" s="49" t="s">
        <v>10</v>
      </c>
      <c r="E24" s="48" t="s">
        <v>34</v>
      </c>
      <c r="F24" s="48">
        <v>200</v>
      </c>
      <c r="G24" s="68" t="s">
        <v>18</v>
      </c>
      <c r="H24" s="74">
        <f>H27+H30+H33+H36+H39+H42+H45+H48</f>
        <v>4115.6882999999998</v>
      </c>
      <c r="I24" s="91"/>
      <c r="J24" s="15"/>
      <c r="K24" s="16"/>
      <c r="L24" s="15"/>
      <c r="M24" s="15"/>
    </row>
    <row r="25" spans="1:13" s="17" customFormat="1" ht="25.9" customHeight="1" x14ac:dyDescent="0.25">
      <c r="A25" s="71"/>
      <c r="B25" s="134" t="s">
        <v>72</v>
      </c>
      <c r="C25" s="53"/>
      <c r="D25" s="54"/>
      <c r="E25" s="53"/>
      <c r="F25" s="53"/>
      <c r="G25" s="12" t="s">
        <v>16</v>
      </c>
      <c r="H25" s="70">
        <f>H26+H27</f>
        <v>14458.89141</v>
      </c>
      <c r="I25" s="91"/>
      <c r="J25" s="15"/>
      <c r="K25" s="16"/>
      <c r="L25" s="15"/>
      <c r="M25" s="15"/>
    </row>
    <row r="26" spans="1:13" s="17" customFormat="1" ht="23.45" customHeight="1" x14ac:dyDescent="0.25">
      <c r="A26" s="71"/>
      <c r="B26" s="135"/>
      <c r="C26" s="53">
        <v>915</v>
      </c>
      <c r="D26" s="54" t="s">
        <v>10</v>
      </c>
      <c r="E26" s="53" t="s">
        <v>28</v>
      </c>
      <c r="F26" s="53">
        <v>200</v>
      </c>
      <c r="G26" s="13" t="s">
        <v>17</v>
      </c>
      <c r="H26" s="73">
        <f>11147.60625+481.28798+215.5257</f>
        <v>11844.41993</v>
      </c>
      <c r="I26" s="91"/>
      <c r="J26" s="15"/>
      <c r="K26" s="16"/>
      <c r="L26" s="15"/>
      <c r="M26" s="15"/>
    </row>
    <row r="27" spans="1:13" s="17" customFormat="1" ht="23.45" customHeight="1" x14ac:dyDescent="0.25">
      <c r="A27" s="71"/>
      <c r="B27" s="136"/>
      <c r="C27" s="53">
        <v>915</v>
      </c>
      <c r="D27" s="54" t="s">
        <v>10</v>
      </c>
      <c r="E27" s="53" t="s">
        <v>34</v>
      </c>
      <c r="F27" s="53">
        <v>200</v>
      </c>
      <c r="G27" s="13" t="s">
        <v>18</v>
      </c>
      <c r="H27" s="73">
        <f>2527.74377+62.77841+23.9493</f>
        <v>2614.4714800000002</v>
      </c>
      <c r="I27" s="91"/>
      <c r="J27" s="15"/>
      <c r="K27" s="16"/>
      <c r="L27" s="15"/>
      <c r="M27" s="15"/>
    </row>
    <row r="28" spans="1:13" s="17" customFormat="1" ht="31.15" customHeight="1" x14ac:dyDescent="0.25">
      <c r="A28" s="71"/>
      <c r="B28" s="93" t="s">
        <v>46</v>
      </c>
      <c r="C28" s="96"/>
      <c r="D28" s="97"/>
      <c r="E28" s="97"/>
      <c r="F28" s="98"/>
      <c r="G28" s="12" t="s">
        <v>16</v>
      </c>
      <c r="H28" s="70">
        <f>H29+H30</f>
        <v>1579.4042400000001</v>
      </c>
      <c r="I28" s="91"/>
      <c r="J28" s="15"/>
      <c r="K28" s="16"/>
      <c r="L28" s="15"/>
      <c r="M28" s="15"/>
    </row>
    <row r="29" spans="1:13" s="17" customFormat="1" ht="23.45" customHeight="1" x14ac:dyDescent="0.25">
      <c r="A29" s="71"/>
      <c r="B29" s="94"/>
      <c r="C29" s="53">
        <v>915</v>
      </c>
      <c r="D29" s="54" t="s">
        <v>10</v>
      </c>
      <c r="E29" s="53" t="s">
        <v>28</v>
      </c>
      <c r="F29" s="53">
        <v>200</v>
      </c>
      <c r="G29" s="13" t="s">
        <v>17</v>
      </c>
      <c r="H29" s="73">
        <v>1298.49512</v>
      </c>
      <c r="I29" s="76"/>
      <c r="J29" s="15"/>
      <c r="K29" s="16"/>
      <c r="L29" s="15"/>
      <c r="M29" s="15"/>
    </row>
    <row r="30" spans="1:13" s="17" customFormat="1" ht="23.45" customHeight="1" x14ac:dyDescent="0.25">
      <c r="A30" s="72"/>
      <c r="B30" s="95"/>
      <c r="C30" s="53">
        <v>915</v>
      </c>
      <c r="D30" s="54" t="s">
        <v>10</v>
      </c>
      <c r="E30" s="53" t="s">
        <v>34</v>
      </c>
      <c r="F30" s="53">
        <v>200</v>
      </c>
      <c r="G30" s="13" t="s">
        <v>18</v>
      </c>
      <c r="H30" s="73">
        <v>280.90911999999997</v>
      </c>
      <c r="I30" s="76"/>
      <c r="J30" s="15"/>
      <c r="K30" s="16"/>
      <c r="L30" s="15"/>
      <c r="M30" s="15"/>
    </row>
    <row r="31" spans="1:13" s="17" customFormat="1" ht="23.45" customHeight="1" x14ac:dyDescent="0.25">
      <c r="A31" s="72"/>
      <c r="B31" s="93" t="s">
        <v>62</v>
      </c>
      <c r="C31" s="96"/>
      <c r="D31" s="97"/>
      <c r="E31" s="97"/>
      <c r="F31" s="98"/>
      <c r="G31" s="12" t="s">
        <v>16</v>
      </c>
      <c r="H31" s="70">
        <f>SUM(H32:H33)</f>
        <v>1732.325</v>
      </c>
      <c r="I31" s="76"/>
      <c r="J31" s="15"/>
      <c r="K31" s="16"/>
      <c r="L31" s="15"/>
      <c r="M31" s="15"/>
    </row>
    <row r="32" spans="1:13" s="17" customFormat="1" ht="23.45" customHeight="1" x14ac:dyDescent="0.25">
      <c r="A32" s="72"/>
      <c r="B32" s="94"/>
      <c r="C32" s="53">
        <v>915</v>
      </c>
      <c r="D32" s="54" t="s">
        <v>10</v>
      </c>
      <c r="E32" s="53" t="s">
        <v>28</v>
      </c>
      <c r="F32" s="53">
        <v>200</v>
      </c>
      <c r="G32" s="13" t="s">
        <v>17</v>
      </c>
      <c r="H32" s="73">
        <v>1559.0925</v>
      </c>
      <c r="I32" s="76"/>
      <c r="J32" s="15"/>
      <c r="K32" s="16"/>
      <c r="L32" s="15"/>
      <c r="M32" s="15"/>
    </row>
    <row r="33" spans="1:13" s="17" customFormat="1" ht="23.45" customHeight="1" x14ac:dyDescent="0.25">
      <c r="A33" s="72"/>
      <c r="B33" s="95"/>
      <c r="C33" s="53">
        <v>915</v>
      </c>
      <c r="D33" s="54" t="s">
        <v>10</v>
      </c>
      <c r="E33" s="53" t="s">
        <v>34</v>
      </c>
      <c r="F33" s="53">
        <v>200</v>
      </c>
      <c r="G33" s="13" t="s">
        <v>18</v>
      </c>
      <c r="H33" s="73">
        <v>173.23249999999999</v>
      </c>
      <c r="I33" s="76"/>
      <c r="J33" s="15"/>
      <c r="K33" s="16"/>
      <c r="L33" s="15"/>
      <c r="M33" s="15"/>
    </row>
    <row r="34" spans="1:13" s="17" customFormat="1" ht="23.45" customHeight="1" x14ac:dyDescent="0.25">
      <c r="A34" s="72"/>
      <c r="B34" s="93" t="s">
        <v>63</v>
      </c>
      <c r="C34" s="96"/>
      <c r="D34" s="97"/>
      <c r="E34" s="97"/>
      <c r="F34" s="98"/>
      <c r="G34" s="12" t="s">
        <v>16</v>
      </c>
      <c r="H34" s="70">
        <f>SUM(H35:H36)</f>
        <v>2468.6859999999997</v>
      </c>
      <c r="I34" s="76"/>
      <c r="J34" s="15"/>
      <c r="K34" s="16"/>
      <c r="L34" s="15"/>
      <c r="M34" s="15"/>
    </row>
    <row r="35" spans="1:13" s="17" customFormat="1" ht="23.45" customHeight="1" x14ac:dyDescent="0.25">
      <c r="A35" s="72"/>
      <c r="B35" s="94"/>
      <c r="C35" s="53">
        <v>915</v>
      </c>
      <c r="D35" s="54" t="s">
        <v>10</v>
      </c>
      <c r="E35" s="53" t="s">
        <v>28</v>
      </c>
      <c r="F35" s="53">
        <v>200</v>
      </c>
      <c r="G35" s="13" t="s">
        <v>17</v>
      </c>
      <c r="H35" s="73">
        <v>2221.8173999999999</v>
      </c>
      <c r="I35" s="76"/>
      <c r="J35" s="15"/>
      <c r="K35" s="16"/>
      <c r="L35" s="15"/>
      <c r="M35" s="15"/>
    </row>
    <row r="36" spans="1:13" s="17" customFormat="1" ht="23.45" customHeight="1" x14ac:dyDescent="0.25">
      <c r="A36" s="72"/>
      <c r="B36" s="95"/>
      <c r="C36" s="53">
        <v>915</v>
      </c>
      <c r="D36" s="54" t="s">
        <v>10</v>
      </c>
      <c r="E36" s="53" t="s">
        <v>34</v>
      </c>
      <c r="F36" s="53">
        <v>200</v>
      </c>
      <c r="G36" s="13" t="s">
        <v>18</v>
      </c>
      <c r="H36" s="73">
        <v>246.86859999999999</v>
      </c>
      <c r="I36" s="76"/>
      <c r="J36" s="15"/>
      <c r="K36" s="16"/>
      <c r="L36" s="15"/>
      <c r="M36" s="15"/>
    </row>
    <row r="37" spans="1:13" s="17" customFormat="1" ht="23.45" customHeight="1" x14ac:dyDescent="0.25">
      <c r="A37" s="72"/>
      <c r="B37" s="93" t="s">
        <v>64</v>
      </c>
      <c r="C37" s="96"/>
      <c r="D37" s="97"/>
      <c r="E37" s="97"/>
      <c r="F37" s="98"/>
      <c r="G37" s="12" t="s">
        <v>16</v>
      </c>
      <c r="H37" s="70">
        <f>SUM(H38:H39)</f>
        <v>2903.5410000000002</v>
      </c>
      <c r="I37" s="76"/>
      <c r="J37" s="15"/>
      <c r="K37" s="16"/>
      <c r="L37" s="15"/>
      <c r="M37" s="15"/>
    </row>
    <row r="38" spans="1:13" s="17" customFormat="1" ht="23.45" customHeight="1" x14ac:dyDescent="0.25">
      <c r="A38" s="72"/>
      <c r="B38" s="94"/>
      <c r="C38" s="53">
        <v>915</v>
      </c>
      <c r="D38" s="54" t="s">
        <v>10</v>
      </c>
      <c r="E38" s="53" t="s">
        <v>28</v>
      </c>
      <c r="F38" s="53">
        <v>200</v>
      </c>
      <c r="G38" s="13" t="s">
        <v>17</v>
      </c>
      <c r="H38" s="73">
        <v>2613.1869000000002</v>
      </c>
      <c r="I38" s="76"/>
      <c r="J38" s="15"/>
      <c r="K38" s="16"/>
      <c r="L38" s="15"/>
      <c r="M38" s="15"/>
    </row>
    <row r="39" spans="1:13" s="17" customFormat="1" ht="23.45" customHeight="1" x14ac:dyDescent="0.25">
      <c r="A39" s="72"/>
      <c r="B39" s="95"/>
      <c r="C39" s="53">
        <v>915</v>
      </c>
      <c r="D39" s="54" t="s">
        <v>10</v>
      </c>
      <c r="E39" s="53" t="s">
        <v>34</v>
      </c>
      <c r="F39" s="53">
        <v>200</v>
      </c>
      <c r="G39" s="13" t="s">
        <v>18</v>
      </c>
      <c r="H39" s="73">
        <v>290.35410000000002</v>
      </c>
      <c r="I39" s="76"/>
      <c r="J39" s="15"/>
      <c r="K39" s="16"/>
      <c r="L39" s="15"/>
      <c r="M39" s="15"/>
    </row>
    <row r="40" spans="1:13" s="17" customFormat="1" ht="23.45" customHeight="1" x14ac:dyDescent="0.25">
      <c r="A40" s="72"/>
      <c r="B40" s="93" t="s">
        <v>65</v>
      </c>
      <c r="C40" s="96"/>
      <c r="D40" s="97"/>
      <c r="E40" s="97"/>
      <c r="F40" s="98"/>
      <c r="G40" s="12" t="s">
        <v>16</v>
      </c>
      <c r="H40" s="70">
        <f>SUM(H41+H42)</f>
        <v>503.96875</v>
      </c>
      <c r="I40" s="76"/>
      <c r="J40" s="15"/>
      <c r="K40" s="16"/>
      <c r="L40" s="15"/>
      <c r="M40" s="15"/>
    </row>
    <row r="41" spans="1:13" s="17" customFormat="1" ht="23.45" customHeight="1" x14ac:dyDescent="0.25">
      <c r="A41" s="72"/>
      <c r="B41" s="94"/>
      <c r="C41" s="53">
        <v>915</v>
      </c>
      <c r="D41" s="54" t="s">
        <v>10</v>
      </c>
      <c r="E41" s="53" t="s">
        <v>28</v>
      </c>
      <c r="F41" s="53">
        <v>200</v>
      </c>
      <c r="G41" s="13" t="s">
        <v>17</v>
      </c>
      <c r="H41" s="73">
        <v>442.04325</v>
      </c>
      <c r="I41" s="76"/>
      <c r="J41" s="15"/>
      <c r="K41" s="16"/>
      <c r="L41" s="15"/>
      <c r="M41" s="15"/>
    </row>
    <row r="42" spans="1:13" s="17" customFormat="1" ht="23.45" customHeight="1" x14ac:dyDescent="0.25">
      <c r="A42" s="72"/>
      <c r="B42" s="95"/>
      <c r="C42" s="53">
        <v>915</v>
      </c>
      <c r="D42" s="54" t="s">
        <v>10</v>
      </c>
      <c r="E42" s="53" t="s">
        <v>34</v>
      </c>
      <c r="F42" s="53">
        <v>200</v>
      </c>
      <c r="G42" s="13" t="s">
        <v>18</v>
      </c>
      <c r="H42" s="73">
        <v>61.9255</v>
      </c>
      <c r="I42" s="76"/>
      <c r="J42" s="15"/>
      <c r="K42" s="16"/>
      <c r="L42" s="15"/>
      <c r="M42" s="15"/>
    </row>
    <row r="43" spans="1:13" s="17" customFormat="1" ht="23.45" customHeight="1" x14ac:dyDescent="0.25">
      <c r="A43" s="72"/>
      <c r="B43" s="93" t="s">
        <v>66</v>
      </c>
      <c r="C43" s="96"/>
      <c r="D43" s="97"/>
      <c r="E43" s="97"/>
      <c r="F43" s="98"/>
      <c r="G43" s="12" t="s">
        <v>16</v>
      </c>
      <c r="H43" s="70">
        <f>SUM(H44+H45)</f>
        <v>3000</v>
      </c>
      <c r="I43" s="76"/>
      <c r="J43" s="15"/>
      <c r="K43" s="16"/>
      <c r="L43" s="15"/>
      <c r="M43" s="15"/>
    </row>
    <row r="44" spans="1:13" s="17" customFormat="1" ht="23.45" customHeight="1" x14ac:dyDescent="0.25">
      <c r="A44" s="72"/>
      <c r="B44" s="94"/>
      <c r="C44" s="53">
        <v>915</v>
      </c>
      <c r="D44" s="54" t="s">
        <v>10</v>
      </c>
      <c r="E44" s="53" t="s">
        <v>28</v>
      </c>
      <c r="F44" s="53">
        <v>200</v>
      </c>
      <c r="G44" s="13" t="s">
        <v>17</v>
      </c>
      <c r="H44" s="73">
        <v>2700</v>
      </c>
      <c r="I44" s="76"/>
      <c r="J44" s="15"/>
      <c r="K44" s="16"/>
      <c r="L44" s="15"/>
      <c r="M44" s="15"/>
    </row>
    <row r="45" spans="1:13" s="17" customFormat="1" ht="23.45" customHeight="1" x14ac:dyDescent="0.25">
      <c r="A45" s="72"/>
      <c r="B45" s="95"/>
      <c r="C45" s="53">
        <v>915</v>
      </c>
      <c r="D45" s="54" t="s">
        <v>10</v>
      </c>
      <c r="E45" s="53" t="s">
        <v>34</v>
      </c>
      <c r="F45" s="53">
        <v>200</v>
      </c>
      <c r="G45" s="13" t="s">
        <v>18</v>
      </c>
      <c r="H45" s="73">
        <v>300</v>
      </c>
      <c r="I45" s="76"/>
      <c r="J45" s="15"/>
      <c r="K45" s="16"/>
      <c r="L45" s="15"/>
      <c r="M45" s="15"/>
    </row>
    <row r="46" spans="1:13" s="17" customFormat="1" ht="23.45" customHeight="1" x14ac:dyDescent="0.25">
      <c r="A46" s="72"/>
      <c r="B46" s="134" t="s">
        <v>73</v>
      </c>
      <c r="C46" s="53"/>
      <c r="D46" s="54"/>
      <c r="E46" s="53"/>
      <c r="F46" s="53"/>
      <c r="G46" s="12" t="s">
        <v>16</v>
      </c>
      <c r="H46" s="70">
        <f>H47+H48</f>
        <v>147.92699999999999</v>
      </c>
      <c r="I46" s="76"/>
      <c r="J46" s="15"/>
      <c r="K46" s="16"/>
      <c r="L46" s="15"/>
      <c r="M46" s="15"/>
    </row>
    <row r="47" spans="1:13" s="17" customFormat="1" ht="23.45" customHeight="1" x14ac:dyDescent="0.25">
      <c r="A47" s="72"/>
      <c r="B47" s="135"/>
      <c r="C47" s="53">
        <v>915</v>
      </c>
      <c r="D47" s="54" t="s">
        <v>10</v>
      </c>
      <c r="E47" s="53" t="s">
        <v>28</v>
      </c>
      <c r="F47" s="53">
        <v>200</v>
      </c>
      <c r="G47" s="13" t="s">
        <v>17</v>
      </c>
      <c r="H47" s="73">
        <v>0</v>
      </c>
      <c r="I47" s="76"/>
      <c r="J47" s="15"/>
      <c r="K47" s="16"/>
      <c r="L47" s="15"/>
      <c r="M47" s="15"/>
    </row>
    <row r="48" spans="1:13" s="17" customFormat="1" ht="23.45" customHeight="1" x14ac:dyDescent="0.25">
      <c r="A48" s="72"/>
      <c r="B48" s="136"/>
      <c r="C48" s="53">
        <v>915</v>
      </c>
      <c r="D48" s="54" t="s">
        <v>10</v>
      </c>
      <c r="E48" s="53" t="s">
        <v>34</v>
      </c>
      <c r="F48" s="53">
        <v>200</v>
      </c>
      <c r="G48" s="13" t="s">
        <v>18</v>
      </c>
      <c r="H48" s="73">
        <v>147.92699999999999</v>
      </c>
      <c r="I48" s="76"/>
      <c r="J48" s="15"/>
      <c r="K48" s="16"/>
      <c r="L48" s="15"/>
      <c r="M48" s="15"/>
    </row>
    <row r="49" spans="1:11" s="47" customFormat="1" ht="20.25" customHeight="1" x14ac:dyDescent="0.25">
      <c r="A49" s="138" t="s">
        <v>48</v>
      </c>
      <c r="B49" s="130" t="s">
        <v>37</v>
      </c>
      <c r="C49" s="110"/>
      <c r="D49" s="111"/>
      <c r="E49" s="111"/>
      <c r="F49" s="112"/>
      <c r="G49" s="68" t="s">
        <v>16</v>
      </c>
      <c r="H49" s="44">
        <f>H50+H51</f>
        <v>28643.117000000002</v>
      </c>
      <c r="I49" s="76"/>
      <c r="J49" s="45"/>
      <c r="K49" s="46"/>
    </row>
    <row r="50" spans="1:11" s="47" customFormat="1" ht="22.5" customHeight="1" x14ac:dyDescent="0.25">
      <c r="A50" s="138"/>
      <c r="B50" s="130"/>
      <c r="C50" s="48">
        <v>915</v>
      </c>
      <c r="D50" s="49" t="s">
        <v>10</v>
      </c>
      <c r="E50" s="48" t="s">
        <v>28</v>
      </c>
      <c r="F50" s="48">
        <v>800</v>
      </c>
      <c r="G50" s="68" t="s">
        <v>17</v>
      </c>
      <c r="H50" s="44">
        <f>H53+H56+H59+H62+H65</f>
        <v>25778.805300000004</v>
      </c>
      <c r="I50" s="76"/>
      <c r="J50" s="45"/>
      <c r="K50" s="46"/>
    </row>
    <row r="51" spans="1:11" s="47" customFormat="1" ht="26.45" customHeight="1" x14ac:dyDescent="0.25">
      <c r="A51" s="138"/>
      <c r="B51" s="130"/>
      <c r="C51" s="48">
        <v>915</v>
      </c>
      <c r="D51" s="49" t="s">
        <v>10</v>
      </c>
      <c r="E51" s="48" t="s">
        <v>34</v>
      </c>
      <c r="F51" s="48">
        <v>800</v>
      </c>
      <c r="G51" s="68" t="s">
        <v>18</v>
      </c>
      <c r="H51" s="44">
        <f>H54+H57+H60+H63+H66</f>
        <v>2864.3116999999997</v>
      </c>
      <c r="I51" s="76"/>
      <c r="J51" s="45"/>
      <c r="K51" s="46"/>
    </row>
    <row r="52" spans="1:11" s="47" customFormat="1" ht="16.149999999999999" customHeight="1" x14ac:dyDescent="0.25">
      <c r="A52" s="143"/>
      <c r="B52" s="131" t="s">
        <v>49</v>
      </c>
      <c r="C52" s="96"/>
      <c r="D52" s="97"/>
      <c r="E52" s="97"/>
      <c r="F52" s="98"/>
      <c r="G52" s="12" t="s">
        <v>16</v>
      </c>
      <c r="H52" s="44">
        <f>H53+H54</f>
        <v>8046.9400000000005</v>
      </c>
      <c r="I52" s="76"/>
      <c r="J52" s="45"/>
      <c r="K52" s="46"/>
    </row>
    <row r="53" spans="1:11" s="47" customFormat="1" ht="26.45" customHeight="1" x14ac:dyDescent="0.25">
      <c r="A53" s="144"/>
      <c r="B53" s="132"/>
      <c r="C53" s="53">
        <v>915</v>
      </c>
      <c r="D53" s="54" t="s">
        <v>10</v>
      </c>
      <c r="E53" s="53" t="s">
        <v>28</v>
      </c>
      <c r="F53" s="53">
        <v>800</v>
      </c>
      <c r="G53" s="13" t="s">
        <v>17</v>
      </c>
      <c r="H53" s="55">
        <v>7242.2460000000001</v>
      </c>
      <c r="I53" s="76"/>
      <c r="J53" s="45"/>
      <c r="K53" s="46"/>
    </row>
    <row r="54" spans="1:11" s="47" customFormat="1" ht="26.45" customHeight="1" x14ac:dyDescent="0.25">
      <c r="A54" s="145"/>
      <c r="B54" s="133"/>
      <c r="C54" s="53">
        <v>915</v>
      </c>
      <c r="D54" s="54" t="s">
        <v>10</v>
      </c>
      <c r="E54" s="53" t="s">
        <v>34</v>
      </c>
      <c r="F54" s="53">
        <v>800</v>
      </c>
      <c r="G54" s="13" t="s">
        <v>18</v>
      </c>
      <c r="H54" s="55">
        <v>804.69399999999996</v>
      </c>
      <c r="I54" s="91" t="s">
        <v>52</v>
      </c>
      <c r="J54" s="45"/>
      <c r="K54" s="46"/>
    </row>
    <row r="55" spans="1:11" s="47" customFormat="1" ht="26.45" customHeight="1" x14ac:dyDescent="0.25">
      <c r="A55" s="143"/>
      <c r="B55" s="131" t="s">
        <v>50</v>
      </c>
      <c r="C55" s="96"/>
      <c r="D55" s="97"/>
      <c r="E55" s="97"/>
      <c r="F55" s="98"/>
      <c r="G55" s="12" t="s">
        <v>16</v>
      </c>
      <c r="H55" s="44">
        <f>H56+H57</f>
        <v>8726.3760000000002</v>
      </c>
      <c r="I55" s="91"/>
      <c r="J55" s="45"/>
      <c r="K55" s="46"/>
    </row>
    <row r="56" spans="1:11" s="47" customFormat="1" ht="26.45" customHeight="1" x14ac:dyDescent="0.25">
      <c r="A56" s="144"/>
      <c r="B56" s="132"/>
      <c r="C56" s="53">
        <v>915</v>
      </c>
      <c r="D56" s="54" t="s">
        <v>10</v>
      </c>
      <c r="E56" s="53" t="s">
        <v>28</v>
      </c>
      <c r="F56" s="53">
        <v>800</v>
      </c>
      <c r="G56" s="13" t="s">
        <v>17</v>
      </c>
      <c r="H56" s="55">
        <v>7853.7384000000002</v>
      </c>
      <c r="I56" s="91"/>
      <c r="J56" s="45"/>
      <c r="K56" s="46"/>
    </row>
    <row r="57" spans="1:11" s="47" customFormat="1" ht="26.45" customHeight="1" x14ac:dyDescent="0.25">
      <c r="A57" s="145"/>
      <c r="B57" s="133"/>
      <c r="C57" s="53">
        <v>915</v>
      </c>
      <c r="D57" s="54" t="s">
        <v>10</v>
      </c>
      <c r="E57" s="53" t="s">
        <v>34</v>
      </c>
      <c r="F57" s="53">
        <v>800</v>
      </c>
      <c r="G57" s="13" t="s">
        <v>18</v>
      </c>
      <c r="H57" s="55">
        <v>872.63760000000002</v>
      </c>
      <c r="I57" s="91"/>
      <c r="J57" s="45"/>
      <c r="K57" s="46"/>
    </row>
    <row r="58" spans="1:11" s="47" customFormat="1" ht="26.45" customHeight="1" x14ac:dyDescent="0.25">
      <c r="A58" s="143"/>
      <c r="B58" s="131" t="s">
        <v>54</v>
      </c>
      <c r="C58" s="96"/>
      <c r="D58" s="97"/>
      <c r="E58" s="97"/>
      <c r="F58" s="98"/>
      <c r="G58" s="12" t="s">
        <v>16</v>
      </c>
      <c r="H58" s="44">
        <f>H59+H60</f>
        <v>5859.8940000000002</v>
      </c>
      <c r="I58" s="91"/>
      <c r="J58" s="45"/>
      <c r="K58" s="46"/>
    </row>
    <row r="59" spans="1:11" s="47" customFormat="1" ht="26.45" customHeight="1" x14ac:dyDescent="0.25">
      <c r="A59" s="144"/>
      <c r="B59" s="132"/>
      <c r="C59" s="53">
        <v>915</v>
      </c>
      <c r="D59" s="54" t="s">
        <v>10</v>
      </c>
      <c r="E59" s="53" t="s">
        <v>28</v>
      </c>
      <c r="F59" s="53">
        <v>800</v>
      </c>
      <c r="G59" s="13" t="s">
        <v>17</v>
      </c>
      <c r="H59" s="55">
        <v>5273.9045999999998</v>
      </c>
      <c r="I59" s="91"/>
      <c r="J59" s="45"/>
      <c r="K59" s="46"/>
    </row>
    <row r="60" spans="1:11" s="47" customFormat="1" ht="26.45" customHeight="1" x14ac:dyDescent="0.25">
      <c r="A60" s="145"/>
      <c r="B60" s="133"/>
      <c r="C60" s="53">
        <v>915</v>
      </c>
      <c r="D60" s="54" t="s">
        <v>10</v>
      </c>
      <c r="E60" s="53" t="s">
        <v>34</v>
      </c>
      <c r="F60" s="53">
        <v>800</v>
      </c>
      <c r="G60" s="13" t="s">
        <v>18</v>
      </c>
      <c r="H60" s="55">
        <v>585.98940000000005</v>
      </c>
      <c r="I60" s="91"/>
      <c r="J60" s="45"/>
      <c r="K60" s="46"/>
    </row>
    <row r="61" spans="1:11" s="47" customFormat="1" ht="18.600000000000001" customHeight="1" x14ac:dyDescent="0.25">
      <c r="A61" s="143"/>
      <c r="B61" s="131" t="s">
        <v>71</v>
      </c>
      <c r="C61" s="96"/>
      <c r="D61" s="97"/>
      <c r="E61" s="97"/>
      <c r="F61" s="98"/>
      <c r="G61" s="12" t="s">
        <v>16</v>
      </c>
      <c r="H61" s="44">
        <f>H62+H63</f>
        <v>1636.3100000000002</v>
      </c>
      <c r="I61" s="91"/>
      <c r="J61" s="45"/>
      <c r="K61" s="46"/>
    </row>
    <row r="62" spans="1:11" s="47" customFormat="1" ht="26.45" customHeight="1" x14ac:dyDescent="0.25">
      <c r="A62" s="144"/>
      <c r="B62" s="132"/>
      <c r="C62" s="53">
        <v>915</v>
      </c>
      <c r="D62" s="54" t="s">
        <v>10</v>
      </c>
      <c r="E62" s="53" t="s">
        <v>28</v>
      </c>
      <c r="F62" s="53">
        <v>800</v>
      </c>
      <c r="G62" s="13" t="s">
        <v>17</v>
      </c>
      <c r="H62" s="55">
        <v>1472.6790000000001</v>
      </c>
      <c r="I62" s="91"/>
      <c r="J62" s="45"/>
      <c r="K62" s="46"/>
    </row>
    <row r="63" spans="1:11" s="47" customFormat="1" ht="26.45" customHeight="1" x14ac:dyDescent="0.25">
      <c r="A63" s="145"/>
      <c r="B63" s="133"/>
      <c r="C63" s="53">
        <v>915</v>
      </c>
      <c r="D63" s="54" t="s">
        <v>10</v>
      </c>
      <c r="E63" s="53" t="s">
        <v>34</v>
      </c>
      <c r="F63" s="53">
        <v>800</v>
      </c>
      <c r="G63" s="13" t="s">
        <v>18</v>
      </c>
      <c r="H63" s="55">
        <v>163.631</v>
      </c>
      <c r="I63" s="91"/>
      <c r="J63" s="45"/>
      <c r="K63" s="46"/>
    </row>
    <row r="64" spans="1:11" s="47" customFormat="1" ht="16.149999999999999" customHeight="1" x14ac:dyDescent="0.25">
      <c r="A64" s="139"/>
      <c r="B64" s="131" t="s">
        <v>55</v>
      </c>
      <c r="C64" s="96"/>
      <c r="D64" s="97"/>
      <c r="E64" s="97"/>
      <c r="F64" s="98"/>
      <c r="G64" s="12" t="s">
        <v>16</v>
      </c>
      <c r="H64" s="44">
        <f>SUM(H65:H66)</f>
        <v>4373.5969999999998</v>
      </c>
      <c r="I64" s="91"/>
      <c r="J64" s="45"/>
      <c r="K64" s="46"/>
    </row>
    <row r="65" spans="1:12" s="47" customFormat="1" ht="20.45" customHeight="1" x14ac:dyDescent="0.25">
      <c r="A65" s="140"/>
      <c r="B65" s="132"/>
      <c r="C65" s="53">
        <v>915</v>
      </c>
      <c r="D65" s="54" t="s">
        <v>10</v>
      </c>
      <c r="E65" s="53" t="s">
        <v>28</v>
      </c>
      <c r="F65" s="53">
        <v>800</v>
      </c>
      <c r="G65" s="13" t="s">
        <v>17</v>
      </c>
      <c r="H65" s="55">
        <v>3936.2372999999998</v>
      </c>
      <c r="I65" s="91"/>
      <c r="J65" s="77"/>
      <c r="K65" s="46"/>
    </row>
    <row r="66" spans="1:12" s="47" customFormat="1" ht="24" customHeight="1" x14ac:dyDescent="0.25">
      <c r="A66" s="141"/>
      <c r="B66" s="133"/>
      <c r="C66" s="53">
        <v>915</v>
      </c>
      <c r="D66" s="54" t="s">
        <v>10</v>
      </c>
      <c r="E66" s="53" t="s">
        <v>34</v>
      </c>
      <c r="F66" s="53">
        <v>800</v>
      </c>
      <c r="G66" s="13" t="s">
        <v>18</v>
      </c>
      <c r="H66" s="55">
        <v>437.35969999999998</v>
      </c>
      <c r="I66" s="91"/>
      <c r="J66" s="45"/>
      <c r="K66" s="46"/>
    </row>
    <row r="67" spans="1:12" s="25" customFormat="1" ht="24.6" customHeight="1" x14ac:dyDescent="0.25">
      <c r="A67" s="129" t="s">
        <v>24</v>
      </c>
      <c r="B67" s="102" t="s">
        <v>33</v>
      </c>
      <c r="C67" s="107"/>
      <c r="D67" s="108"/>
      <c r="E67" s="108"/>
      <c r="F67" s="109"/>
      <c r="G67" s="29" t="s">
        <v>16</v>
      </c>
      <c r="H67" s="30">
        <f>H68+H69</f>
        <v>13580.745859999999</v>
      </c>
      <c r="I67" s="91"/>
      <c r="K67" s="26"/>
    </row>
    <row r="68" spans="1:12" s="25" customFormat="1" ht="21" customHeight="1" x14ac:dyDescent="0.25">
      <c r="A68" s="129"/>
      <c r="B68" s="102"/>
      <c r="C68" s="31" t="s">
        <v>11</v>
      </c>
      <c r="D68" s="31" t="s">
        <v>10</v>
      </c>
      <c r="E68" s="33" t="s">
        <v>60</v>
      </c>
      <c r="F68" s="19"/>
      <c r="G68" s="29" t="s">
        <v>17</v>
      </c>
      <c r="H68" s="30">
        <f>H71</f>
        <v>6726.2999999999993</v>
      </c>
      <c r="I68" s="91"/>
      <c r="K68" s="26"/>
    </row>
    <row r="69" spans="1:12" s="28" customFormat="1" ht="22.9" customHeight="1" x14ac:dyDescent="0.25">
      <c r="A69" s="129"/>
      <c r="B69" s="102"/>
      <c r="C69" s="31" t="s">
        <v>11</v>
      </c>
      <c r="D69" s="31" t="s">
        <v>10</v>
      </c>
      <c r="E69" s="33" t="s">
        <v>60</v>
      </c>
      <c r="F69" s="19"/>
      <c r="G69" s="29" t="s">
        <v>18</v>
      </c>
      <c r="H69" s="61">
        <f>H72</f>
        <v>6854.4458600000007</v>
      </c>
      <c r="I69" s="91"/>
      <c r="J69" s="27"/>
      <c r="K69" s="27"/>
      <c r="L69" s="27"/>
    </row>
    <row r="70" spans="1:12" s="28" customFormat="1" ht="21.6" customHeight="1" x14ac:dyDescent="0.25">
      <c r="A70" s="129" t="s">
        <v>25</v>
      </c>
      <c r="B70" s="102" t="s">
        <v>36</v>
      </c>
      <c r="C70" s="31"/>
      <c r="D70" s="31"/>
      <c r="E70" s="33"/>
      <c r="F70" s="31"/>
      <c r="G70" s="29" t="s">
        <v>16</v>
      </c>
      <c r="H70" s="32">
        <f>H71+H72</f>
        <v>13580.745859999999</v>
      </c>
      <c r="I70" s="91"/>
      <c r="J70" s="27"/>
      <c r="K70" s="27"/>
      <c r="L70" s="27"/>
    </row>
    <row r="71" spans="1:12" s="28" customFormat="1" ht="20.45" customHeight="1" x14ac:dyDescent="0.25">
      <c r="A71" s="129"/>
      <c r="B71" s="102"/>
      <c r="C71" s="31" t="s">
        <v>11</v>
      </c>
      <c r="D71" s="31" t="s">
        <v>10</v>
      </c>
      <c r="E71" s="33" t="s">
        <v>61</v>
      </c>
      <c r="F71" s="19"/>
      <c r="G71" s="29" t="s">
        <v>17</v>
      </c>
      <c r="H71" s="32">
        <f>H74+H76</f>
        <v>6726.2999999999993</v>
      </c>
      <c r="I71" s="91"/>
      <c r="J71" s="27"/>
      <c r="K71" s="27"/>
      <c r="L71" s="27"/>
    </row>
    <row r="72" spans="1:12" s="28" customFormat="1" ht="20.45" customHeight="1" x14ac:dyDescent="0.25">
      <c r="A72" s="129"/>
      <c r="B72" s="102"/>
      <c r="C72" s="31" t="s">
        <v>11</v>
      </c>
      <c r="D72" s="31" t="s">
        <v>10</v>
      </c>
      <c r="E72" s="33" t="s">
        <v>61</v>
      </c>
      <c r="F72" s="19"/>
      <c r="G72" s="29" t="s">
        <v>18</v>
      </c>
      <c r="H72" s="32">
        <f>H75+H77+H84+H86</f>
        <v>6854.4458600000007</v>
      </c>
      <c r="I72" s="91"/>
      <c r="J72" s="27"/>
      <c r="K72" s="27"/>
      <c r="L72" s="27"/>
    </row>
    <row r="73" spans="1:12" s="24" customFormat="1" ht="15.6" customHeight="1" x14ac:dyDescent="0.25">
      <c r="A73" s="103" t="s">
        <v>26</v>
      </c>
      <c r="B73" s="105" t="s">
        <v>39</v>
      </c>
      <c r="C73" s="113"/>
      <c r="D73" s="114"/>
      <c r="E73" s="114"/>
      <c r="F73" s="115"/>
      <c r="G73" s="29" t="s">
        <v>16</v>
      </c>
      <c r="H73" s="32">
        <f>SUM(H74:H77)</f>
        <v>9949.8809999999994</v>
      </c>
      <c r="I73" s="91"/>
      <c r="J73" s="23"/>
      <c r="K73" s="23"/>
      <c r="L73" s="23"/>
    </row>
    <row r="74" spans="1:12" s="24" customFormat="1" ht="20.45" customHeight="1" x14ac:dyDescent="0.25">
      <c r="A74" s="120"/>
      <c r="B74" s="119"/>
      <c r="C74" s="31" t="s">
        <v>11</v>
      </c>
      <c r="D74" s="31" t="s">
        <v>10</v>
      </c>
      <c r="E74" s="33" t="s">
        <v>27</v>
      </c>
      <c r="F74" s="19">
        <v>200</v>
      </c>
      <c r="G74" s="29" t="s">
        <v>17</v>
      </c>
      <c r="H74" s="32">
        <f>H79</f>
        <v>1443.1473000000001</v>
      </c>
      <c r="I74" s="91"/>
      <c r="J74" s="23"/>
      <c r="K74" s="23"/>
      <c r="L74" s="23"/>
    </row>
    <row r="75" spans="1:12" s="24" customFormat="1" ht="20.45" customHeight="1" x14ac:dyDescent="0.25">
      <c r="A75" s="120"/>
      <c r="B75" s="119"/>
      <c r="C75" s="31" t="s">
        <v>11</v>
      </c>
      <c r="D75" s="31" t="s">
        <v>10</v>
      </c>
      <c r="E75" s="33" t="s">
        <v>35</v>
      </c>
      <c r="F75" s="19">
        <v>200</v>
      </c>
      <c r="G75" s="29" t="s">
        <v>18</v>
      </c>
      <c r="H75" s="61">
        <f>H80</f>
        <v>1454.3180500000001</v>
      </c>
      <c r="I75" s="91"/>
      <c r="J75" s="23"/>
      <c r="K75" s="23"/>
      <c r="L75" s="23"/>
    </row>
    <row r="76" spans="1:12" s="24" customFormat="1" ht="20.45" customHeight="1" x14ac:dyDescent="0.25">
      <c r="A76" s="120"/>
      <c r="B76" s="119"/>
      <c r="C76" s="31" t="s">
        <v>11</v>
      </c>
      <c r="D76" s="31" t="s">
        <v>10</v>
      </c>
      <c r="E76" s="33" t="s">
        <v>27</v>
      </c>
      <c r="F76" s="83">
        <v>600</v>
      </c>
      <c r="G76" s="29" t="s">
        <v>17</v>
      </c>
      <c r="H76" s="61">
        <f>H81</f>
        <v>5283.1526999999996</v>
      </c>
      <c r="I76" s="91"/>
      <c r="J76" s="23"/>
      <c r="K76" s="23"/>
      <c r="L76" s="23"/>
    </row>
    <row r="77" spans="1:12" s="24" customFormat="1" ht="20.45" customHeight="1" x14ac:dyDescent="0.25">
      <c r="A77" s="104"/>
      <c r="B77" s="106"/>
      <c r="C77" s="31" t="s">
        <v>11</v>
      </c>
      <c r="D77" s="31" t="s">
        <v>10</v>
      </c>
      <c r="E77" s="33" t="s">
        <v>35</v>
      </c>
      <c r="F77" s="83">
        <v>600</v>
      </c>
      <c r="G77" s="29" t="s">
        <v>18</v>
      </c>
      <c r="H77" s="61">
        <f>H82</f>
        <v>1769.26295</v>
      </c>
      <c r="I77" s="92"/>
      <c r="J77" s="23"/>
      <c r="K77" s="23"/>
      <c r="L77" s="23"/>
    </row>
    <row r="78" spans="1:12" s="24" customFormat="1" ht="24.6" customHeight="1" x14ac:dyDescent="0.25">
      <c r="A78" s="121"/>
      <c r="B78" s="124" t="s">
        <v>53</v>
      </c>
      <c r="C78" s="116"/>
      <c r="D78" s="117"/>
      <c r="E78" s="117"/>
      <c r="F78" s="118"/>
      <c r="G78" s="12" t="s">
        <v>16</v>
      </c>
      <c r="H78" s="88">
        <f>H79+H82+H80+H81</f>
        <v>9949.8809999999994</v>
      </c>
      <c r="I78" s="101" t="s">
        <v>42</v>
      </c>
      <c r="J78" s="23"/>
      <c r="K78" s="23"/>
      <c r="L78" s="23"/>
    </row>
    <row r="79" spans="1:12" s="24" customFormat="1" ht="25.15" customHeight="1" x14ac:dyDescent="0.2">
      <c r="A79" s="122"/>
      <c r="B79" s="125"/>
      <c r="C79" s="85" t="s">
        <v>11</v>
      </c>
      <c r="D79" s="85" t="s">
        <v>10</v>
      </c>
      <c r="E79" s="86" t="s">
        <v>27</v>
      </c>
      <c r="F79" s="87">
        <v>200</v>
      </c>
      <c r="G79" s="13" t="s">
        <v>17</v>
      </c>
      <c r="H79" s="52">
        <v>1443.1473000000001</v>
      </c>
      <c r="I79" s="99"/>
      <c r="J79" s="23"/>
      <c r="K79" s="23"/>
      <c r="L79" s="23"/>
    </row>
    <row r="80" spans="1:12" s="24" customFormat="1" ht="25.15" customHeight="1" x14ac:dyDescent="0.2">
      <c r="A80" s="122"/>
      <c r="B80" s="125"/>
      <c r="C80" s="85" t="s">
        <v>11</v>
      </c>
      <c r="D80" s="85" t="s">
        <v>10</v>
      </c>
      <c r="E80" s="86" t="s">
        <v>35</v>
      </c>
      <c r="F80" s="87">
        <v>200</v>
      </c>
      <c r="G80" s="13" t="s">
        <v>18</v>
      </c>
      <c r="H80" s="52">
        <v>1454.3180500000001</v>
      </c>
      <c r="I80" s="100"/>
      <c r="J80" s="23"/>
      <c r="K80" s="23"/>
      <c r="L80" s="23"/>
    </row>
    <row r="81" spans="1:12" s="24" customFormat="1" ht="25.15" customHeight="1" x14ac:dyDescent="0.25">
      <c r="A81" s="122"/>
      <c r="B81" s="125"/>
      <c r="C81" s="21" t="s">
        <v>11</v>
      </c>
      <c r="D81" s="21" t="s">
        <v>10</v>
      </c>
      <c r="E81" s="9" t="s">
        <v>27</v>
      </c>
      <c r="F81" s="69">
        <v>600</v>
      </c>
      <c r="G81" s="13" t="s">
        <v>17</v>
      </c>
      <c r="H81" s="22">
        <v>5283.1526999999996</v>
      </c>
      <c r="I81" s="99" t="s">
        <v>59</v>
      </c>
      <c r="J81" s="23"/>
      <c r="K81" s="23"/>
      <c r="L81" s="23"/>
    </row>
    <row r="82" spans="1:12" s="24" customFormat="1" ht="28.9" customHeight="1" x14ac:dyDescent="0.25">
      <c r="A82" s="123"/>
      <c r="B82" s="126"/>
      <c r="C82" s="21" t="s">
        <v>11</v>
      </c>
      <c r="D82" s="21" t="s">
        <v>10</v>
      </c>
      <c r="E82" s="9" t="s">
        <v>35</v>
      </c>
      <c r="F82" s="69">
        <v>600</v>
      </c>
      <c r="G82" s="13" t="s">
        <v>18</v>
      </c>
      <c r="H82" s="52">
        <v>1769.26295</v>
      </c>
      <c r="I82" s="99"/>
      <c r="J82" s="23"/>
      <c r="K82" s="23"/>
      <c r="L82" s="23"/>
    </row>
    <row r="83" spans="1:12" s="24" customFormat="1" ht="18.600000000000001" customHeight="1" x14ac:dyDescent="0.2">
      <c r="A83" s="103" t="s">
        <v>67</v>
      </c>
      <c r="B83" s="105" t="s">
        <v>57</v>
      </c>
      <c r="C83" s="107"/>
      <c r="D83" s="108"/>
      <c r="E83" s="108"/>
      <c r="F83" s="109"/>
      <c r="G83" s="29" t="s">
        <v>16</v>
      </c>
      <c r="H83" s="61">
        <f>H84</f>
        <v>2850.8648600000006</v>
      </c>
      <c r="I83" s="99"/>
      <c r="J83" s="23"/>
      <c r="K83" s="23"/>
      <c r="L83" s="23"/>
    </row>
    <row r="84" spans="1:12" s="24" customFormat="1" ht="56.45" customHeight="1" x14ac:dyDescent="0.2">
      <c r="A84" s="104"/>
      <c r="B84" s="106"/>
      <c r="C84" s="84" t="s">
        <v>11</v>
      </c>
      <c r="D84" s="84" t="s">
        <v>10</v>
      </c>
      <c r="E84" s="56" t="s">
        <v>58</v>
      </c>
      <c r="F84" s="19">
        <v>600</v>
      </c>
      <c r="G84" s="29" t="s">
        <v>18</v>
      </c>
      <c r="H84" s="61">
        <f>'[1]прил 4'!$G$155</f>
        <v>2850.8648600000006</v>
      </c>
      <c r="I84" s="100"/>
      <c r="J84" s="23"/>
      <c r="K84" s="23"/>
      <c r="L84" s="23"/>
    </row>
    <row r="85" spans="1:12" s="24" customFormat="1" x14ac:dyDescent="0.2">
      <c r="A85" s="103" t="s">
        <v>69</v>
      </c>
      <c r="B85" s="105" t="s">
        <v>68</v>
      </c>
      <c r="C85" s="107"/>
      <c r="D85" s="108"/>
      <c r="E85" s="108"/>
      <c r="F85" s="109"/>
      <c r="G85" s="29" t="s">
        <v>16</v>
      </c>
      <c r="H85" s="61">
        <f>H86</f>
        <v>780</v>
      </c>
      <c r="I85" s="89" t="s">
        <v>42</v>
      </c>
      <c r="J85" s="23"/>
      <c r="K85" s="23"/>
      <c r="L85" s="23"/>
    </row>
    <row r="86" spans="1:12" s="24" customFormat="1" ht="44.45" customHeight="1" x14ac:dyDescent="0.2">
      <c r="A86" s="104"/>
      <c r="B86" s="106"/>
      <c r="C86" s="84" t="s">
        <v>11</v>
      </c>
      <c r="D86" s="84" t="s">
        <v>10</v>
      </c>
      <c r="E86" s="56" t="s">
        <v>70</v>
      </c>
      <c r="F86" s="19">
        <v>600</v>
      </c>
      <c r="G86" s="29" t="s">
        <v>18</v>
      </c>
      <c r="H86" s="61">
        <f>'[1]прил 4'!$G$157</f>
        <v>780</v>
      </c>
      <c r="I86" s="90"/>
      <c r="J86" s="23"/>
      <c r="K86" s="23"/>
      <c r="L86" s="23"/>
    </row>
    <row r="87" spans="1:12" ht="19.899999999999999" customHeight="1" x14ac:dyDescent="0.3">
      <c r="A87" s="39"/>
      <c r="B87" s="40" t="s">
        <v>17</v>
      </c>
      <c r="C87" s="41"/>
      <c r="D87" s="41"/>
      <c r="E87" s="42"/>
      <c r="F87" s="41"/>
      <c r="G87" s="41"/>
      <c r="H87" s="43">
        <f>H14+H68</f>
        <v>55184.160400000008</v>
      </c>
      <c r="I87" s="62"/>
    </row>
    <row r="88" spans="1:12" ht="22.15" customHeight="1" x14ac:dyDescent="0.3">
      <c r="A88" s="39"/>
      <c r="B88" s="40" t="s">
        <v>18</v>
      </c>
      <c r="C88" s="41"/>
      <c r="D88" s="41"/>
      <c r="E88" s="42"/>
      <c r="F88" s="41"/>
      <c r="G88" s="41"/>
      <c r="H88" s="43">
        <f>H15+H69</f>
        <v>13834.44586</v>
      </c>
      <c r="I88" s="63"/>
    </row>
    <row r="89" spans="1:12" ht="31.15" customHeight="1" x14ac:dyDescent="0.3">
      <c r="A89" s="39"/>
      <c r="B89" s="40" t="s">
        <v>16</v>
      </c>
      <c r="C89" s="41"/>
      <c r="D89" s="41"/>
      <c r="E89" s="42"/>
      <c r="F89" s="41"/>
      <c r="G89" s="41"/>
      <c r="H89" s="43">
        <f>H87+H88</f>
        <v>69018.60626</v>
      </c>
      <c r="I89" s="59"/>
      <c r="J89" s="57" t="s">
        <v>56</v>
      </c>
    </row>
    <row r="90" spans="1:12" ht="15.75" customHeight="1" x14ac:dyDescent="0.25">
      <c r="H90" s="7"/>
    </row>
    <row r="91" spans="1:12" x14ac:dyDescent="0.25">
      <c r="H91" s="7"/>
    </row>
    <row r="92" spans="1:12" s="37" customFormat="1" ht="43.5" customHeight="1" x14ac:dyDescent="0.25">
      <c r="C92" s="38"/>
      <c r="H92" s="38"/>
    </row>
    <row r="93" spans="1:12" x14ac:dyDescent="0.25">
      <c r="B93" s="50"/>
      <c r="C93" s="7"/>
      <c r="D93" s="7"/>
      <c r="E93" s="7"/>
      <c r="G93" s="51"/>
    </row>
    <row r="95" spans="1:12" x14ac:dyDescent="0.25">
      <c r="H95" s="7"/>
    </row>
    <row r="96" spans="1:12" ht="15.75" customHeight="1" x14ac:dyDescent="0.25">
      <c r="H96" s="7"/>
    </row>
    <row r="97" spans="8:8" x14ac:dyDescent="0.25">
      <c r="H97" s="7"/>
    </row>
    <row r="98" spans="8:8" x14ac:dyDescent="0.25">
      <c r="H98" s="7"/>
    </row>
    <row r="99" spans="8:8" x14ac:dyDescent="0.25">
      <c r="H99" s="7"/>
    </row>
    <row r="100" spans="8:8" x14ac:dyDescent="0.25">
      <c r="H100" s="7"/>
    </row>
    <row r="101" spans="8:8" x14ac:dyDescent="0.25">
      <c r="H101" s="7"/>
    </row>
    <row r="102" spans="8:8" x14ac:dyDescent="0.25">
      <c r="H102" s="7"/>
    </row>
    <row r="103" spans="8:8" x14ac:dyDescent="0.25">
      <c r="H103" s="7"/>
    </row>
    <row r="104" spans="8:8" x14ac:dyDescent="0.25">
      <c r="H104" s="7"/>
    </row>
    <row r="105" spans="8:8" x14ac:dyDescent="0.25">
      <c r="H105" s="7"/>
    </row>
    <row r="106" spans="8:8" x14ac:dyDescent="0.25">
      <c r="H106" s="7"/>
    </row>
    <row r="107" spans="8:8" x14ac:dyDescent="0.25">
      <c r="H107" s="7"/>
    </row>
    <row r="108" spans="8:8" x14ac:dyDescent="0.25">
      <c r="H108" s="7"/>
    </row>
    <row r="109" spans="8:8" x14ac:dyDescent="0.25">
      <c r="H109" s="7"/>
    </row>
    <row r="110" spans="8:8" x14ac:dyDescent="0.25">
      <c r="H110" s="7"/>
    </row>
    <row r="111" spans="8:8" x14ac:dyDescent="0.25">
      <c r="H111" s="7"/>
    </row>
    <row r="112" spans="8:8" x14ac:dyDescent="0.25">
      <c r="H112" s="7"/>
    </row>
    <row r="113" spans="8:8" x14ac:dyDescent="0.25">
      <c r="H113" s="7"/>
    </row>
    <row r="114" spans="8:8" x14ac:dyDescent="0.25">
      <c r="H114" s="7"/>
    </row>
    <row r="115" spans="8:8" x14ac:dyDescent="0.25">
      <c r="H115" s="7"/>
    </row>
    <row r="116" spans="8:8" x14ac:dyDescent="0.25">
      <c r="H116" s="7"/>
    </row>
    <row r="117" spans="8:8" x14ac:dyDescent="0.25">
      <c r="H117" s="7"/>
    </row>
    <row r="118" spans="8:8" x14ac:dyDescent="0.25">
      <c r="H118" s="7"/>
    </row>
    <row r="119" spans="8:8" x14ac:dyDescent="0.25">
      <c r="H119" s="7"/>
    </row>
    <row r="120" spans="8:8" x14ac:dyDescent="0.25">
      <c r="H120" s="7"/>
    </row>
    <row r="121" spans="8:8" x14ac:dyDescent="0.25">
      <c r="H121" s="7"/>
    </row>
    <row r="122" spans="8:8" x14ac:dyDescent="0.25">
      <c r="H122" s="7"/>
    </row>
    <row r="123" spans="8:8" x14ac:dyDescent="0.25">
      <c r="H123" s="7"/>
    </row>
    <row r="124" spans="8:8" x14ac:dyDescent="0.25">
      <c r="H124" s="7"/>
    </row>
    <row r="125" spans="8:8" x14ac:dyDescent="0.25">
      <c r="H125" s="7"/>
    </row>
    <row r="126" spans="8:8" x14ac:dyDescent="0.25">
      <c r="H126" s="7"/>
    </row>
    <row r="127" spans="8:8" x14ac:dyDescent="0.25">
      <c r="H127" s="7"/>
    </row>
    <row r="128" spans="8:8" x14ac:dyDescent="0.25">
      <c r="H128" s="7"/>
    </row>
    <row r="129" spans="8:8" x14ac:dyDescent="0.25">
      <c r="H129" s="7"/>
    </row>
    <row r="130" spans="8:8" x14ac:dyDescent="0.25">
      <c r="H130" s="7"/>
    </row>
    <row r="131" spans="8:8" x14ac:dyDescent="0.25">
      <c r="H131" s="7"/>
    </row>
    <row r="132" spans="8:8" x14ac:dyDescent="0.25">
      <c r="H132" s="7"/>
    </row>
    <row r="133" spans="8:8" x14ac:dyDescent="0.25">
      <c r="H133" s="7"/>
    </row>
    <row r="134" spans="8:8" x14ac:dyDescent="0.25">
      <c r="H134" s="7"/>
    </row>
    <row r="135" spans="8:8" x14ac:dyDescent="0.25">
      <c r="H135" s="7"/>
    </row>
    <row r="136" spans="8:8" x14ac:dyDescent="0.25">
      <c r="H136" s="7"/>
    </row>
    <row r="137" spans="8:8" x14ac:dyDescent="0.25">
      <c r="H137" s="7"/>
    </row>
    <row r="138" spans="8:8" x14ac:dyDescent="0.25">
      <c r="H138" s="7"/>
    </row>
    <row r="139" spans="8:8" x14ac:dyDescent="0.25">
      <c r="H139" s="7"/>
    </row>
    <row r="140" spans="8:8" x14ac:dyDescent="0.25">
      <c r="H140" s="7"/>
    </row>
    <row r="141" spans="8:8" x14ac:dyDescent="0.25">
      <c r="H141" s="7"/>
    </row>
    <row r="142" spans="8:8" x14ac:dyDescent="0.25">
      <c r="H142" s="7"/>
    </row>
    <row r="143" spans="8:8" x14ac:dyDescent="0.25">
      <c r="H143" s="7"/>
    </row>
    <row r="144" spans="8:8" x14ac:dyDescent="0.25">
      <c r="H144" s="7"/>
    </row>
    <row r="145" spans="8:8" x14ac:dyDescent="0.25">
      <c r="H145" s="7"/>
    </row>
    <row r="146" spans="8:8" x14ac:dyDescent="0.25">
      <c r="H146" s="7"/>
    </row>
    <row r="147" spans="8:8" x14ac:dyDescent="0.25">
      <c r="H147" s="7"/>
    </row>
    <row r="148" spans="8:8" x14ac:dyDescent="0.25">
      <c r="H148" s="7"/>
    </row>
    <row r="149" spans="8:8" x14ac:dyDescent="0.25">
      <c r="H149" s="7"/>
    </row>
    <row r="150" spans="8:8" x14ac:dyDescent="0.25">
      <c r="H150" s="7"/>
    </row>
    <row r="151" spans="8:8" x14ac:dyDescent="0.25">
      <c r="H151" s="7"/>
    </row>
    <row r="152" spans="8:8" x14ac:dyDescent="0.25">
      <c r="H152" s="7"/>
    </row>
    <row r="153" spans="8:8" x14ac:dyDescent="0.25">
      <c r="H153" s="7"/>
    </row>
    <row r="154" spans="8:8" x14ac:dyDescent="0.25">
      <c r="H154" s="7"/>
    </row>
    <row r="155" spans="8:8" x14ac:dyDescent="0.25">
      <c r="H155" s="7"/>
    </row>
    <row r="156" spans="8:8" x14ac:dyDescent="0.25">
      <c r="H156" s="7"/>
    </row>
    <row r="157" spans="8:8" x14ac:dyDescent="0.25">
      <c r="H157" s="7"/>
    </row>
    <row r="158" spans="8:8" x14ac:dyDescent="0.25">
      <c r="H158" s="7"/>
    </row>
    <row r="159" spans="8:8" x14ac:dyDescent="0.25">
      <c r="H159" s="7"/>
    </row>
    <row r="160" spans="8:8" x14ac:dyDescent="0.25">
      <c r="H160" s="7"/>
    </row>
    <row r="161" spans="8:8" x14ac:dyDescent="0.25">
      <c r="H161" s="7"/>
    </row>
    <row r="162" spans="8:8" x14ac:dyDescent="0.25">
      <c r="H162" s="7"/>
    </row>
    <row r="163" spans="8:8" x14ac:dyDescent="0.25">
      <c r="H163" s="7"/>
    </row>
    <row r="164" spans="8:8" x14ac:dyDescent="0.25">
      <c r="H164" s="7"/>
    </row>
    <row r="165" spans="8:8" x14ac:dyDescent="0.25">
      <c r="H165" s="7"/>
    </row>
    <row r="166" spans="8:8" x14ac:dyDescent="0.25">
      <c r="H166" s="7"/>
    </row>
    <row r="167" spans="8:8" x14ac:dyDescent="0.25">
      <c r="H167" s="7"/>
    </row>
  </sheetData>
  <mergeCells count="74">
    <mergeCell ref="F3:I3"/>
    <mergeCell ref="B61:B63"/>
    <mergeCell ref="A52:A54"/>
    <mergeCell ref="A55:A57"/>
    <mergeCell ref="A58:A60"/>
    <mergeCell ref="A61:A63"/>
    <mergeCell ref="I15:I28"/>
    <mergeCell ref="B13:B15"/>
    <mergeCell ref="A8:I8"/>
    <mergeCell ref="A9:B9"/>
    <mergeCell ref="A10:A11"/>
    <mergeCell ref="B10:B11"/>
    <mergeCell ref="C10:F10"/>
    <mergeCell ref="I10:I11"/>
    <mergeCell ref="G10:G11"/>
    <mergeCell ref="H10:H11"/>
    <mergeCell ref="A70:A72"/>
    <mergeCell ref="B67:B69"/>
    <mergeCell ref="B22:B24"/>
    <mergeCell ref="B52:B54"/>
    <mergeCell ref="B55:B57"/>
    <mergeCell ref="B58:B60"/>
    <mergeCell ref="B25:B27"/>
    <mergeCell ref="B28:B30"/>
    <mergeCell ref="A22:A24"/>
    <mergeCell ref="A67:A69"/>
    <mergeCell ref="A49:A51"/>
    <mergeCell ref="B49:B51"/>
    <mergeCell ref="B64:B66"/>
    <mergeCell ref="A64:A66"/>
    <mergeCell ref="B46:B48"/>
    <mergeCell ref="B19:B21"/>
    <mergeCell ref="B16:B18"/>
    <mergeCell ref="A16:A18"/>
    <mergeCell ref="A13:A15"/>
    <mergeCell ref="A19:A21"/>
    <mergeCell ref="A83:A84"/>
    <mergeCell ref="C73:F73"/>
    <mergeCell ref="C78:F78"/>
    <mergeCell ref="C83:F83"/>
    <mergeCell ref="B73:B77"/>
    <mergeCell ref="A73:A77"/>
    <mergeCell ref="A78:A82"/>
    <mergeCell ref="B78:B82"/>
    <mergeCell ref="C19:F19"/>
    <mergeCell ref="C13:F13"/>
    <mergeCell ref="C22:F22"/>
    <mergeCell ref="C28:F28"/>
    <mergeCell ref="C49:F49"/>
    <mergeCell ref="A85:A86"/>
    <mergeCell ref="B85:B86"/>
    <mergeCell ref="C85:F85"/>
    <mergeCell ref="B31:B33"/>
    <mergeCell ref="C31:F31"/>
    <mergeCell ref="B34:B36"/>
    <mergeCell ref="C34:F34"/>
    <mergeCell ref="B37:B39"/>
    <mergeCell ref="C37:F37"/>
    <mergeCell ref="C67:F67"/>
    <mergeCell ref="C52:F52"/>
    <mergeCell ref="C55:F55"/>
    <mergeCell ref="C58:F58"/>
    <mergeCell ref="C61:F61"/>
    <mergeCell ref="C64:F64"/>
    <mergeCell ref="B83:B84"/>
    <mergeCell ref="I85:I86"/>
    <mergeCell ref="I54:I77"/>
    <mergeCell ref="B40:B42"/>
    <mergeCell ref="C40:F40"/>
    <mergeCell ref="B43:B45"/>
    <mergeCell ref="C43:F43"/>
    <mergeCell ref="I81:I84"/>
    <mergeCell ref="I78:I80"/>
    <mergeCell ref="B70:B72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Приложение 8</vt:lpstr>
      <vt:lpstr>'Приложение 8'!Print_Area</vt:lpstr>
      <vt:lpstr>'Приложение 8'!Print_Titles</vt:lpstr>
      <vt:lpstr>TableHeaderYear1</vt:lpstr>
      <vt:lpstr>TableHeaderYear2</vt:lpstr>
      <vt:lpstr>TableHeaderYear3</vt:lpstr>
      <vt:lpstr>'Приложение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2016-08-09T22:08:45Z</cp:lastPrinted>
  <dcterms:created xsi:type="dcterms:W3CDTF">2006-09-16T00:00:00Z</dcterms:created>
  <dcterms:modified xsi:type="dcterms:W3CDTF">2023-09-14T02:23:53Z</dcterms:modified>
</cp:coreProperties>
</file>