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00" windowHeight="8010" tabRatio="779" activeTab="0"/>
  </bookViews>
  <sheets>
    <sheet name="Энергетиков 59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<sst xmlns="http://schemas.openxmlformats.org/spreadsheetml/2006/main" count="34" uniqueCount="30">
  <si>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Адрес</t>
  </si>
  <si>
    <t>общая площадь</t>
  </si>
  <si>
    <t>отопление</t>
  </si>
  <si>
    <t>водоснабжение</t>
  </si>
  <si>
    <t>водоотведение</t>
  </si>
  <si>
    <t>тариф         с 1 чел.</t>
  </si>
  <si>
    <t>№ п/п</t>
  </si>
  <si>
    <t>сумма, руб.</t>
  </si>
  <si>
    <t>с учетом НДС</t>
  </si>
  <si>
    <t>сумма, руб.               (в месяц)</t>
  </si>
  <si>
    <t>ЦГВС</t>
  </si>
  <si>
    <t>сумма, руб.                (в месяц)</t>
  </si>
  <si>
    <t>сумма, руб.              (в месяц)</t>
  </si>
  <si>
    <t>тариф         с 1 чел. за 1 куб.м.</t>
  </si>
  <si>
    <t>тариф         с 1 чел.за 1 куб.м.</t>
  </si>
  <si>
    <t>тариф         с 1 чел. .за 1 куб.м.</t>
  </si>
  <si>
    <t>Всего стоимость ЖКУ в месяц, руб.</t>
  </si>
  <si>
    <t>Размер обеспечения заявки на участие в конкурсе, 5 % от месячной стоимости лота, руб.</t>
  </si>
  <si>
    <t>Размер обеспечения исполнения обязательств управляющей компанией, 0,5 от месячной стоимости ЖКУ, руб.</t>
  </si>
  <si>
    <t>ИТОГО</t>
  </si>
  <si>
    <t>содержание  жилого помещения</t>
  </si>
  <si>
    <t xml:space="preserve">Стоимость в год,  руб.   </t>
  </si>
  <si>
    <r>
      <t>ст-ть за 1 кв. м.</t>
    </r>
    <r>
      <rPr>
        <vertAlign val="superscript"/>
        <sz val="10"/>
        <color indexed="8"/>
        <rFont val="Times New Roman"/>
        <family val="1"/>
      </rPr>
      <t xml:space="preserve">       </t>
    </r>
  </si>
  <si>
    <r>
      <t>тариф за 1 м</t>
    </r>
    <r>
      <rPr>
        <vertAlign val="superscript"/>
        <sz val="10"/>
        <color indexed="8"/>
        <rFont val="Times New Roman"/>
        <family val="1"/>
      </rPr>
      <t xml:space="preserve">2 </t>
    </r>
  </si>
  <si>
    <t>сбор, вывоз утилизация (захоронение) твердых коммунальных отходов</t>
  </si>
  <si>
    <t>кол-во чел.        (на 01.01.2019)</t>
  </si>
  <si>
    <t>ГВС открытая</t>
  </si>
  <si>
    <t xml:space="preserve">Приложение  7 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ул.Энергетиков, дом 59 </t>
  </si>
  <si>
    <t xml:space="preserve">Расчет размера обеспечения заявки и обеспечения исполнения обязательств на участие в конкурсе  по отбору управляющей организации для управления многоквартирным домом, расположенным на территории Елизовского городского поселения по ул.Энергетиков, дом 59 </t>
  </si>
  <si>
    <t>г.Елизово, ул. Энергетиков, дом 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</si>
</sst>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6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/>
    </xf>
    <xf numFmtId="173" fontId="2" fillId="0" borderId="12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workbookViewId="0" topLeftCell="A1">
      <selection activeCell="S15" sqref="S15"/>
    </sheetView>
  </sheetViews>
  <sheetFormatPr defaultColWidth="9.140625" defaultRowHeight="15"/>
  <cols>
    <col min="1" max="1" width="3.421875" style="1" customWidth="1"/>
    <col min="2" max="2" width="18.140625" style="1" customWidth="1"/>
    <col min="3" max="3" width="10.8515625" style="1" customWidth="1"/>
    <col min="4" max="4" width="0.2890625" style="1" customWidth="1"/>
    <col min="5" max="5" width="6.8515625" style="1" customWidth="1"/>
    <col min="6" max="8" width="12.421875" style="1" customWidth="1"/>
    <col min="9" max="9" width="9.421875" style="1" customWidth="1"/>
    <col min="10" max="10" width="11.140625" style="1" customWidth="1"/>
    <col min="11" max="11" width="8.421875" style="1" customWidth="1"/>
    <col min="12" max="12" width="9.7109375" style="1" customWidth="1"/>
    <col min="13" max="13" width="6.7109375" style="1" customWidth="1"/>
    <col min="14" max="14" width="10.421875" style="1" customWidth="1"/>
    <col min="15" max="15" width="6.7109375" style="1" customWidth="1"/>
    <col min="16" max="16" width="9.421875" style="1" customWidth="1"/>
    <col min="17" max="17" width="7.00390625" style="1" customWidth="1"/>
    <col min="18" max="18" width="11.421875" style="1" customWidth="1"/>
    <col min="19" max="19" width="14.8515625" style="1" customWidth="1"/>
    <col min="20" max="20" width="12.421875" style="1" customWidth="1"/>
    <col min="21" max="21" width="14.28125" style="1" customWidth="1"/>
    <col min="22" max="22" width="19.7109375" style="1" customWidth="1"/>
    <col min="23" max="16384" width="9.140625" style="1" customWidth="1"/>
  </cols>
  <sheetData>
    <row r="1" spans="20:22" ht="13.5" customHeight="1">
      <c r="T1" s="47" t="s">
        <v>27</v>
      </c>
      <c r="U1" s="48"/>
      <c r="V1" s="48"/>
    </row>
    <row r="2" spans="20:22" ht="132" customHeight="1">
      <c r="T2" s="48"/>
      <c r="U2" s="48"/>
      <c r="V2" s="48"/>
    </row>
    <row r="3" spans="20:22" ht="15">
      <c r="T3" s="9"/>
      <c r="U3" s="9"/>
      <c r="V3" s="9"/>
    </row>
    <row r="4" spans="1:22" ht="50.25" customHeight="1" thickBot="1">
      <c r="A4" s="49" t="s">
        <v>28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2" t="s">
        <v>8</v>
      </c>
    </row>
    <row r="5" spans="1:22" ht="45.75" customHeight="1">
      <c r="A5" s="50" t="s">
        <v>6</v>
      </c>
      <c r="B5" s="37" t="s">
        <v>0</v>
      </c>
      <c r="C5" s="44" t="s">
        <v>1</v>
      </c>
      <c r="D5" s="44" t="s">
        <v>25</v>
      </c>
      <c r="E5" s="44" t="s">
        <v>20</v>
      </c>
      <c r="F5" s="44"/>
      <c r="G5" s="35" t="s">
        <v>24</v>
      </c>
      <c r="H5" s="36"/>
      <c r="I5" s="44" t="s">
        <v>2</v>
      </c>
      <c r="J5" s="44"/>
      <c r="K5" s="44" t="s">
        <v>10</v>
      </c>
      <c r="L5" s="44"/>
      <c r="M5" s="44" t="s">
        <v>26</v>
      </c>
      <c r="N5" s="44"/>
      <c r="O5" s="37" t="s">
        <v>3</v>
      </c>
      <c r="P5" s="37"/>
      <c r="Q5" s="37" t="s">
        <v>4</v>
      </c>
      <c r="R5" s="37"/>
      <c r="S5" s="38" t="s">
        <v>16</v>
      </c>
      <c r="T5" s="40" t="s">
        <v>21</v>
      </c>
      <c r="U5" s="42" t="s">
        <v>17</v>
      </c>
      <c r="V5" s="45" t="s">
        <v>18</v>
      </c>
    </row>
    <row r="6" spans="1:22" ht="81.75" customHeight="1" thickBot="1">
      <c r="A6" s="51"/>
      <c r="B6" s="52"/>
      <c r="C6" s="53"/>
      <c r="D6" s="53"/>
      <c r="E6" s="11" t="s">
        <v>22</v>
      </c>
      <c r="F6" s="11" t="s">
        <v>7</v>
      </c>
      <c r="G6" s="11" t="s">
        <v>22</v>
      </c>
      <c r="H6" s="11" t="s">
        <v>7</v>
      </c>
      <c r="I6" s="11" t="s">
        <v>23</v>
      </c>
      <c r="J6" s="11" t="s">
        <v>9</v>
      </c>
      <c r="K6" s="11" t="s">
        <v>13</v>
      </c>
      <c r="L6" s="11" t="s">
        <v>11</v>
      </c>
      <c r="M6" s="11" t="s">
        <v>14</v>
      </c>
      <c r="N6" s="11" t="s">
        <v>12</v>
      </c>
      <c r="O6" s="11" t="s">
        <v>15</v>
      </c>
      <c r="P6" s="11" t="s">
        <v>9</v>
      </c>
      <c r="Q6" s="11" t="s">
        <v>5</v>
      </c>
      <c r="R6" s="11" t="s">
        <v>7</v>
      </c>
      <c r="S6" s="39"/>
      <c r="T6" s="41"/>
      <c r="U6" s="43"/>
      <c r="V6" s="46"/>
    </row>
    <row r="7" spans="1:22" ht="15.75" thickBot="1">
      <c r="A7" s="12">
        <v>1</v>
      </c>
      <c r="B7" s="13">
        <v>2</v>
      </c>
      <c r="C7" s="13">
        <v>3</v>
      </c>
      <c r="D7" s="13">
        <v>4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29">
        <v>21</v>
      </c>
    </row>
    <row r="8" spans="1:22" ht="27" thickBot="1">
      <c r="A8" s="30">
        <v>1</v>
      </c>
      <c r="B8" s="10" t="s">
        <v>29</v>
      </c>
      <c r="C8" s="22">
        <v>724.7</v>
      </c>
      <c r="D8" s="21">
        <v>100</v>
      </c>
      <c r="E8" s="34">
        <v>38.46</v>
      </c>
      <c r="F8" s="23">
        <f>C8*E8</f>
        <v>27871.962000000003</v>
      </c>
      <c r="G8" s="23">
        <f>384.84*0.011</f>
        <v>4.2332399999999994</v>
      </c>
      <c r="H8" s="23">
        <f>G8*C8</f>
        <v>3067.8290279999997</v>
      </c>
      <c r="I8" s="28">
        <f>3800*0.02193</f>
        <v>83.334</v>
      </c>
      <c r="J8" s="24">
        <f>I8*C8</f>
        <v>60392.14980000001</v>
      </c>
      <c r="K8" s="28"/>
      <c r="L8" s="33"/>
      <c r="M8" s="25">
        <v>237.61</v>
      </c>
      <c r="N8" s="26">
        <f>D8*M8*2.87</f>
        <v>68194.07</v>
      </c>
      <c r="O8" s="32">
        <v>11.6</v>
      </c>
      <c r="P8" s="32">
        <f>O8*D8*3.99</f>
        <v>4628.400000000001</v>
      </c>
      <c r="Q8" s="32">
        <v>47.46</v>
      </c>
      <c r="R8" s="26">
        <f>Q8*D8*6.86</f>
        <v>32557.56</v>
      </c>
      <c r="S8" s="26">
        <f>F8+J8+L8+P8+R8+H8+N8</f>
        <v>196711.970828</v>
      </c>
      <c r="T8" s="27">
        <f>F8*12</f>
        <v>334463.54400000005</v>
      </c>
      <c r="U8" s="27">
        <f>F8*5%</f>
        <v>1393.5981000000002</v>
      </c>
      <c r="V8" s="31">
        <f>S8*50%</f>
        <v>98355.985414</v>
      </c>
    </row>
    <row r="9" spans="1:22" ht="15.75" thickBot="1">
      <c r="A9" s="8"/>
      <c r="B9" s="14" t="s">
        <v>19</v>
      </c>
      <c r="C9" s="15">
        <f>SUM(C8)</f>
        <v>724.7</v>
      </c>
      <c r="D9" s="16"/>
      <c r="E9" s="16"/>
      <c r="F9" s="17">
        <f>SUM(F8)</f>
        <v>27871.962000000003</v>
      </c>
      <c r="G9" s="17"/>
      <c r="H9" s="17">
        <f>SUM(H8)</f>
        <v>3067.8290279999997</v>
      </c>
      <c r="I9" s="17"/>
      <c r="J9" s="18">
        <f>SUM(J8)</f>
        <v>60392.14980000001</v>
      </c>
      <c r="K9" s="17"/>
      <c r="L9" s="19">
        <f>SUM(L8)</f>
        <v>0</v>
      </c>
      <c r="M9" s="17"/>
      <c r="N9" s="19"/>
      <c r="O9" s="19"/>
      <c r="P9" s="19">
        <f>SUM(P8)</f>
        <v>4628.400000000001</v>
      </c>
      <c r="Q9" s="19"/>
      <c r="R9" s="19">
        <f>SUM(R8)</f>
        <v>32557.56</v>
      </c>
      <c r="S9" s="19">
        <f>SUM(S8)</f>
        <v>196711.970828</v>
      </c>
      <c r="T9" s="19">
        <f>SUM(T8)</f>
        <v>334463.54400000005</v>
      </c>
      <c r="U9" s="19">
        <f>SUM(U8)</f>
        <v>1393.5981000000002</v>
      </c>
      <c r="V9" s="20">
        <f>SUM(V8)</f>
        <v>98355.985414</v>
      </c>
    </row>
    <row r="11" spans="3:22" ht="15">
      <c r="C11" s="3"/>
      <c r="E11" s="4"/>
      <c r="F11" s="4"/>
      <c r="G11" s="4"/>
      <c r="H11" s="4"/>
      <c r="I11" s="4"/>
      <c r="J11" s="4"/>
      <c r="K11" s="4"/>
      <c r="L11" s="4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6:22" ht="15">
      <c r="F12" s="5"/>
      <c r="G12" s="5"/>
      <c r="H12" s="5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</row>
    <row r="15" ht="15">
      <c r="V15" s="4"/>
    </row>
  </sheetData>
  <sheetProtection/>
  <mergeCells count="17">
    <mergeCell ref="V5:V6"/>
    <mergeCell ref="T1:V2"/>
    <mergeCell ref="A4:U4"/>
    <mergeCell ref="A5:A6"/>
    <mergeCell ref="B5:B6"/>
    <mergeCell ref="C5:C6"/>
    <mergeCell ref="D5:D6"/>
    <mergeCell ref="E5:F5"/>
    <mergeCell ref="I5:J5"/>
    <mergeCell ref="K5:L5"/>
    <mergeCell ref="G5:H5"/>
    <mergeCell ref="O5:P5"/>
    <mergeCell ref="Q5:R5"/>
    <mergeCell ref="S5:S6"/>
    <mergeCell ref="T5:T6"/>
    <mergeCell ref="U5:U6"/>
    <mergeCell ref="M5:N5"/>
  </mergeCells>
  <printOptions/>
  <pageMargins left="0.7874015748031497" right="0" top="0.5905511811023623" bottom="0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2015-05-06T03:59:06Z</cp:lastPrinted>
  <dcterms:created xsi:type="dcterms:W3CDTF">2006-09-28T05:33:49Z</dcterms:created>
  <dcterms:modified xsi:type="dcterms:W3CDTF">2022-04-13T03:29:06Z</dcterms:modified>
  <cp:category/>
  <cp:version/>
  <cp:contentType/>
  <cp:contentStatus/>
</cp:coreProperties>
</file>