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Наказы 2023" sheetId="1" r:id="rId1"/>
  </sheets>
  <definedNames>
    <definedName name="_xlnm.Print_Area" localSheetId="0">'Наказы 2023'!$A$1:$J$57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48" authorId="0">
      <text>
        <r>
          <rPr>
            <b/>
            <sz val="9"/>
            <rFont val="Tahoma"/>
            <family val="2"/>
          </rPr>
          <t>- На приобретение оборудования для групповых комнат МБДОУ детский сад № 23 "Василек" - 50,0
- На приобретение ученической мебели МБОУ ЕОШ №4 - 50,0
- На нужды МАУК КДЦ "Гейзер" - 50,0
- На приобретение стола, игрушек и инвентаря МБДОУ "Детский сад № 10 "Радуга" - 50,0
- На нужды МАУК КДЦ "Гейзер" - 50,0</t>
        </r>
      </text>
    </comment>
    <comment ref="E38" authorId="0">
      <text>
        <r>
          <rPr>
            <b/>
            <sz val="9"/>
            <rFont val="Tahoma"/>
            <family val="0"/>
          </rPr>
          <t>- На приобретение спорт инвентаря (хоккейные клюшки) ХК "Строитель" - 30,0
- на приобретение детской экипировки спортивному клубу "Гейзер" - 270,0</t>
        </r>
      </text>
    </comment>
    <comment ref="E44" authorId="0">
      <text>
        <r>
          <rPr>
            <b/>
            <sz val="9"/>
            <rFont val="Tahoma"/>
            <family val="0"/>
          </rPr>
          <t>- На приобретение спорт инвентаря (хоккейные клюшки) ХК "Строитель"- 30,0</t>
        </r>
      </text>
    </comment>
    <comment ref="E22" authorId="0">
      <text>
        <r>
          <rPr>
            <b/>
            <sz val="9"/>
            <rFont val="Tahoma"/>
            <family val="0"/>
          </rPr>
          <t xml:space="preserve">- На приобретение спорт инвентаря (хоккейные клюшки) ХК "Строитель" - 60,0
- На приобретение спорт инвентаря (валенки, спорт свитера) Спорт сообщество - 40,0
</t>
        </r>
      </text>
    </comment>
    <comment ref="E55" authorId="0">
      <text>
        <r>
          <rPr>
            <b/>
            <sz val="9"/>
            <rFont val="Tahoma"/>
            <family val="2"/>
          </rPr>
          <t>- На приобретение оборудования для групповых комнат МБДОУ детский сад № 23 "Василек" - 50,0
- На приобретение ученической мебели МБОУ ЕОШ №4 - 50,0
- На нужды МАУК КДЦ "Гейзер" - 50,0
- На приобретение паласа и батареек МБДОУ "Детский сад № 10 "Радуга" - 50,0</t>
        </r>
      </text>
    </comment>
    <comment ref="E39" authorId="0">
      <text>
        <r>
          <rPr>
            <b/>
            <sz val="9"/>
            <rFont val="Tahoma"/>
            <family val="0"/>
          </rPr>
          <t>- На укрепление материально-технической базы ХК "Строитель" - 100,0</t>
        </r>
      </text>
    </comment>
    <comment ref="E50" authorId="0">
      <text>
        <r>
          <rPr>
            <b/>
            <sz val="9"/>
            <rFont val="Tahoma"/>
            <family val="0"/>
          </rPr>
          <t xml:space="preserve">- На приобретение оборудования для групповых комнат МБДОУ детский сад № 23 "Василек" - 50,0
- На приобретение учебного оборудования и ученической мебели МБОУ ЕОШ №4 - 50,0
- На нужды МАУК КДЦ "Гейзер" - 50,0
- На приобретение стола, игрушек и инвентаря МБДОУ "Детский сад № 10 "Радуга" - 50,0
 На приобретение линолеума МБДОУ детский сад № 23 "Василек" - 70,0
</t>
        </r>
      </text>
    </comment>
    <comment ref="E17" authorId="0">
      <text>
        <r>
          <rPr>
            <b/>
            <sz val="9"/>
            <rFont val="Tahoma"/>
            <family val="0"/>
          </rPr>
          <t>- На приобретение мебели для В/Ч 69262 - 120,0</t>
        </r>
      </text>
    </comment>
    <comment ref="E8" authorId="0">
      <text>
        <r>
          <rPr>
            <b/>
            <sz val="9"/>
            <rFont val="Tahoma"/>
            <family val="0"/>
          </rPr>
          <t>- На приобретение мебели для В/Ч 69262 - 128,0</t>
        </r>
      </text>
    </comment>
    <comment ref="E13" authorId="0">
      <text>
        <r>
          <rPr>
            <b/>
            <sz val="9"/>
            <rFont val="Tahoma"/>
            <family val="0"/>
          </rPr>
          <t>- На приобретение мебели для В/Ч 69262 - 120,0</t>
        </r>
      </text>
    </comment>
    <comment ref="E30" authorId="0">
      <text>
        <r>
          <rPr>
            <b/>
            <sz val="9"/>
            <rFont val="Tahoma"/>
            <family val="0"/>
          </rPr>
          <t>- для выпуска школьной газеты СОШ № 7 - 50,0</t>
        </r>
      </text>
    </comment>
    <comment ref="E15" authorId="0">
      <text>
        <r>
          <rPr>
            <b/>
            <sz val="9"/>
            <rFont val="Tahoma"/>
            <family val="0"/>
          </rPr>
          <t>- На приобретение техники (2 ручных шнекоротерных снегоочистителя, принтер формата А3) для В/Ч 69262 - 150,0</t>
        </r>
      </text>
    </comment>
    <comment ref="E27" authorId="0">
      <text>
        <r>
          <rPr>
            <b/>
            <sz val="9"/>
            <rFont val="Tahoma"/>
            <family val="0"/>
          </rPr>
          <t xml:space="preserve">- На приобретение детской экипировки СК "Гейзер" -70,0
- На систему контроля МБОУ "Елизовская начальная школа № 5" - 60,0
</t>
        </r>
      </text>
    </comment>
    <comment ref="E36" authorId="0">
      <text>
        <r>
          <rPr>
            <b/>
            <sz val="9"/>
            <rFont val="Tahoma"/>
            <family val="0"/>
          </rPr>
          <t>- На приобретение спорт инвентаря (спортивна форма) ФК "Радужный" - 40,0
- На приобретение хоккейных клюшек ХК "Булавки" - 80,0</t>
        </r>
      </text>
    </comment>
    <comment ref="E35" authorId="0">
      <text>
        <r>
          <rPr>
            <b/>
            <sz val="9"/>
            <rFont val="Tahoma"/>
            <family val="2"/>
          </rPr>
          <t>- стулья МБОУ ЕСШ №1 - 80</t>
        </r>
      </text>
    </comment>
    <comment ref="E12" authorId="0">
      <text>
        <r>
          <rPr>
            <b/>
            <sz val="12"/>
            <rFont val="Times New Roman"/>
            <family val="1"/>
          </rPr>
          <t>- Для нужд отделения кикбоксинга МБОУ ДО СШОР единоборств "Кречет" - 150,0</t>
        </r>
        <r>
          <rPr>
            <sz val="9"/>
            <rFont val="Tahoma"/>
            <family val="0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0"/>
          </rPr>
          <t>- На укрепление материально-технической базы ХК "Строитель" (спортивные хоккейные свитеры) - 50,0</t>
        </r>
      </text>
    </comment>
    <comment ref="E53" authorId="0">
      <text>
        <r>
          <rPr>
            <b/>
            <sz val="9"/>
            <rFont val="Tahoma"/>
            <family val="0"/>
          </rPr>
          <t>- На приобретение оборудования и материалов для обеспечения образовательного процесса в объединениях учреждения МБУ ДО "Центр "Луч" - 100,0</t>
        </r>
      </text>
    </comment>
    <comment ref="E45" authorId="0">
      <text>
        <r>
          <rPr>
            <b/>
            <sz val="9"/>
            <rFont val="Tahoma"/>
            <family val="2"/>
          </rPr>
          <t>- Оборудование МБУ ДО "ЦДТ" - 250,0
- МФУ лазерное КГАУ СЗ Елизовский психоневрологический интернат для детей и молодых инвалидов "Ягодка" - 20,0</t>
        </r>
      </text>
    </comment>
    <comment ref="E24" authorId="0">
      <text>
        <r>
          <rPr>
            <b/>
            <sz val="9"/>
            <rFont val="Tahoma"/>
            <family val="2"/>
          </rPr>
          <t>- Елизовский психоневрологический интернат для детей и молодых инвалидов "Ягодка" - 20,0</t>
        </r>
      </text>
    </comment>
    <comment ref="E28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новогодние подарки</t>
        </r>
      </text>
    </comment>
    <comment ref="E37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новогодние подарки</t>
        </r>
      </text>
    </comment>
    <comment ref="E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ростовые куклы 1 школа
</t>
        </r>
      </text>
    </comment>
  </commentList>
</comments>
</file>

<file path=xl/sharedStrings.xml><?xml version="1.0" encoding="utf-8"?>
<sst xmlns="http://schemas.openxmlformats.org/spreadsheetml/2006/main" count="212" uniqueCount="64">
  <si>
    <t>Код бюджетной классификации</t>
  </si>
  <si>
    <t>ФИО депутата Собрания депутатов Елизовского городского поселения</t>
  </si>
  <si>
    <t>ГРБС</t>
  </si>
  <si>
    <t>Содержание наказов</t>
  </si>
  <si>
    <t>Сроки выполнения</t>
  </si>
  <si>
    <t>Источник финансирования</t>
  </si>
  <si>
    <t>местный бюджет</t>
  </si>
  <si>
    <t>919</t>
  </si>
  <si>
    <t>Хурина Татьяна Алексеевна</t>
  </si>
  <si>
    <t>Горбачев Виктор Анатольевич</t>
  </si>
  <si>
    <t>Дубровин Григорий Васильевич</t>
  </si>
  <si>
    <t>Мамченков Дмитрий Олегович</t>
  </si>
  <si>
    <t>Гаглошвили Артем Мерабиевич</t>
  </si>
  <si>
    <t>Долженкова Марина Михайловна</t>
  </si>
  <si>
    <t>Дерябин Денис Алексеевич</t>
  </si>
  <si>
    <t>Кукоба Ольга Павловна</t>
  </si>
  <si>
    <t>Итого:</t>
  </si>
  <si>
    <t>0801 9900070020 622</t>
  </si>
  <si>
    <t>Избирательный округ № 1</t>
  </si>
  <si>
    <t>Лысенко Константин Сергеевич</t>
  </si>
  <si>
    <t>Ляшенко Виктор Викторович</t>
  </si>
  <si>
    <t>Слива Андрей Остапович</t>
  </si>
  <si>
    <t>Избирательный округ № 2</t>
  </si>
  <si>
    <t>Антонов Илья Олегович</t>
  </si>
  <si>
    <t>Богратеон Леонид Сергеевич</t>
  </si>
  <si>
    <t>Дикунова Александра Сергеевна</t>
  </si>
  <si>
    <t>Избирательный округ № 3</t>
  </si>
  <si>
    <t>Мартынюк Олег Леонидович</t>
  </si>
  <si>
    <t>Смирнова Мария Григорьевна</t>
  </si>
  <si>
    <t>Шаповалов Егор Алексеевич</t>
  </si>
  <si>
    <t>Избирательный округ № 4</t>
  </si>
  <si>
    <t>Бережной Василий Николаевич</t>
  </si>
  <si>
    <t>Ершов Сергей Геннадьевич</t>
  </si>
  <si>
    <t>Харитонов Андрей Владимирович</t>
  </si>
  <si>
    <t xml:space="preserve">Для нужд МАУК КДЦ "Гейзер" </t>
  </si>
  <si>
    <t>тыс.руб.</t>
  </si>
  <si>
    <t>Объем распределенных средств</t>
  </si>
  <si>
    <t xml:space="preserve">Всего предусмотрено в бюджете </t>
  </si>
  <si>
    <t>Объем нераспределенных средств</t>
  </si>
  <si>
    <t>Приложение</t>
  </si>
  <si>
    <t xml:space="preserve">к Решению Собрания депутатов Елизовского городского поселения 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</si>
  <si>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2023 году</t>
  </si>
  <si>
    <t>2023 год</t>
  </si>
  <si>
    <t>1101 9900070040 622</t>
  </si>
  <si>
    <t>Для нужд МАУ "ЕГСФОЦ"</t>
  </si>
  <si>
    <t>915</t>
  </si>
  <si>
    <t>0503 9900070010 612</t>
  </si>
  <si>
    <t>На установку освещения частного сектора по улицам: Шелехова, Северная, пер. Морозный</t>
  </si>
  <si>
    <t>0503 0120209990 244</t>
  </si>
  <si>
    <t xml:space="preserve">На приобретение песчано-гравийной смеси для нужд общегородских не асфальтированных дорог 1 избирательного округа г. Елизово </t>
  </si>
  <si>
    <t>На благоустройство территории городского парка "Сказка"</t>
  </si>
  <si>
    <t>0503 0120209990 811</t>
  </si>
  <si>
    <t>На обустройство детской площадки, расположенной по адресу: г. Елизово, ул. 40 лет Октября, д. 14</t>
  </si>
  <si>
    <t>0503 0120209990 622</t>
  </si>
  <si>
    <t>На установку видеонаблюдения в пределах границ ТОС "Ленина 47"</t>
  </si>
  <si>
    <t>0503 0120209990 631</t>
  </si>
  <si>
    <t>+ 30,0</t>
  </si>
  <si>
    <t>+ 100,0</t>
  </si>
  <si>
    <t>На замену световых опор на хоккейной коробке по адресу ул. Лесная, д. 1</t>
  </si>
  <si>
    <t>+ 50,0</t>
  </si>
  <si>
    <t>+ 270,0</t>
  </si>
  <si>
    <t>Для нужд МАУК КДЦ "Гейзер"</t>
  </si>
  <si>
    <t>0503 0120209990 612</t>
  </si>
  <si>
    <t>от  30 ноября 2023 года  № 387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</si>
</sst>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  <numFmt numFmtId="209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 shrinkToFit="1"/>
    </xf>
    <xf numFmtId="0" fontId="5" fillId="32" borderId="0" xfId="0" applyFont="1" applyFill="1" applyAlignment="1">
      <alignment vertical="center"/>
    </xf>
    <xf numFmtId="0" fontId="5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shrinkToFi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11" fillId="32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right" wrapText="1"/>
    </xf>
    <xf numFmtId="207" fontId="7" fillId="0" borderId="10" xfId="0" applyNumberFormat="1" applyFont="1" applyFill="1" applyBorder="1" applyAlignment="1">
      <alignment horizontal="center" vertical="center"/>
    </xf>
    <xf numFmtId="207" fontId="8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right" vertical="distributed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07" fontId="7" fillId="0" borderId="11" xfId="0" applyNumberFormat="1" applyFont="1" applyFill="1" applyBorder="1" applyAlignment="1">
      <alignment horizontal="center" vertical="center"/>
    </xf>
    <xf numFmtId="207" fontId="7" fillId="0" borderId="14" xfId="0" applyNumberFormat="1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7" fontId="7" fillId="0" borderId="21" xfId="0" applyNumberFormat="1" applyFont="1" applyFill="1" applyBorder="1" applyAlignment="1">
      <alignment horizontal="center" vertical="center"/>
    </xf>
    <xf numFmtId="207" fontId="7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distributed" wrapText="1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1000125"/>
          <a:ext cx="68008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48075" y="1000125"/>
          <a:ext cx="52768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60" zoomScaleNormal="60" zoomScaleSheetLayoutView="80" workbookViewId="0" topLeftCell="A34">
      <selection activeCell="A1" sqref="A1:J57"/>
    </sheetView>
  </sheetViews>
  <sheetFormatPr defaultColWidth="9.00390625" defaultRowHeight="12.75"/>
  <cols>
    <col min="1" max="1" width="9.125" style="21" customWidth="1"/>
    <col min="2" max="2" width="10.75390625" style="5" customWidth="1"/>
    <col min="3" max="3" width="28.00390625" style="5" bestFit="1" customWidth="1"/>
    <col min="4" max="4" width="51.625" style="18" customWidth="1"/>
    <col min="5" max="5" width="89.25390625" style="18" customWidth="1"/>
    <col min="6" max="6" width="16.875" style="3" customWidth="1"/>
    <col min="7" max="7" width="23.625" style="4" customWidth="1"/>
    <col min="8" max="8" width="23.375" style="4" customWidth="1"/>
    <col min="9" max="9" width="20.625" style="4" customWidth="1"/>
    <col min="10" max="10" width="25.625" style="4" customWidth="1"/>
    <col min="11" max="11" width="13.25390625" style="4" bestFit="1" customWidth="1"/>
    <col min="12" max="16384" width="9.125" style="4" customWidth="1"/>
  </cols>
  <sheetData>
    <row r="1" spans="7:10" ht="26.25">
      <c r="G1" s="30"/>
      <c r="H1" s="30"/>
      <c r="I1" s="30"/>
      <c r="J1" s="30" t="s">
        <v>39</v>
      </c>
    </row>
    <row r="2" spans="7:10" ht="26.25">
      <c r="G2" s="30"/>
      <c r="H2" s="30"/>
      <c r="I2" s="30"/>
      <c r="J2" s="30" t="s">
        <v>40</v>
      </c>
    </row>
    <row r="3" spans="6:10" ht="26.25">
      <c r="F3" s="12"/>
      <c r="G3" s="41"/>
      <c r="H3" s="41"/>
      <c r="I3" s="83" t="s">
        <v>63</v>
      </c>
      <c r="J3" s="83"/>
    </row>
    <row r="4" spans="1:10" ht="69" customHeight="1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25.5">
      <c r="A5" s="26"/>
      <c r="B5" s="26"/>
      <c r="C5" s="26"/>
      <c r="D5" s="26"/>
      <c r="E5" s="26"/>
      <c r="F5" s="26"/>
      <c r="G5" s="26"/>
      <c r="H5" s="26"/>
      <c r="I5" s="26"/>
      <c r="J5" s="27" t="s">
        <v>35</v>
      </c>
    </row>
    <row r="6" spans="1:10" s="2" customFormat="1" ht="61.5" customHeight="1">
      <c r="A6" s="22"/>
      <c r="B6" s="7" t="s">
        <v>2</v>
      </c>
      <c r="C6" s="6" t="s">
        <v>0</v>
      </c>
      <c r="D6" s="6" t="s">
        <v>1</v>
      </c>
      <c r="E6" s="20" t="s">
        <v>3</v>
      </c>
      <c r="F6" s="9" t="s">
        <v>4</v>
      </c>
      <c r="G6" s="7" t="s">
        <v>5</v>
      </c>
      <c r="H6" s="7" t="s">
        <v>36</v>
      </c>
      <c r="I6" s="7" t="s">
        <v>37</v>
      </c>
      <c r="J6" s="7" t="s">
        <v>38</v>
      </c>
    </row>
    <row r="7" spans="1:10" s="2" customFormat="1" ht="33.75" customHeight="1">
      <c r="A7" s="68" t="s">
        <v>18</v>
      </c>
      <c r="B7" s="69"/>
      <c r="C7" s="69"/>
      <c r="D7" s="69"/>
      <c r="E7" s="69"/>
      <c r="F7" s="69"/>
      <c r="G7" s="69"/>
      <c r="H7" s="69"/>
      <c r="I7" s="69"/>
      <c r="J7" s="70"/>
    </row>
    <row r="8" spans="1:10" s="1" customFormat="1" ht="26.25">
      <c r="A8" s="49">
        <v>1</v>
      </c>
      <c r="B8" s="25" t="s">
        <v>7</v>
      </c>
      <c r="C8" s="25" t="s">
        <v>43</v>
      </c>
      <c r="D8" s="58" t="s">
        <v>12</v>
      </c>
      <c r="E8" s="19" t="s">
        <v>44</v>
      </c>
      <c r="F8" s="61" t="s">
        <v>42</v>
      </c>
      <c r="G8" s="61" t="s">
        <v>6</v>
      </c>
      <c r="H8" s="28">
        <v>128</v>
      </c>
      <c r="I8" s="55">
        <v>300</v>
      </c>
      <c r="J8" s="55">
        <f>I8-H8-H9-H10</f>
        <v>0</v>
      </c>
    </row>
    <row r="9" spans="1:10" s="1" customFormat="1" ht="51" customHeight="1">
      <c r="A9" s="50"/>
      <c r="B9" s="23" t="s">
        <v>45</v>
      </c>
      <c r="C9" s="23" t="s">
        <v>48</v>
      </c>
      <c r="D9" s="59"/>
      <c r="E9" s="19" t="s">
        <v>47</v>
      </c>
      <c r="F9" s="62"/>
      <c r="G9" s="62"/>
      <c r="H9" s="28">
        <v>90</v>
      </c>
      <c r="I9" s="56"/>
      <c r="J9" s="56"/>
    </row>
    <row r="10" spans="1:13" s="1" customFormat="1" ht="78.75">
      <c r="A10" s="51"/>
      <c r="B10" s="23" t="s">
        <v>45</v>
      </c>
      <c r="C10" s="23" t="s">
        <v>46</v>
      </c>
      <c r="D10" s="60"/>
      <c r="E10" s="19" t="s">
        <v>49</v>
      </c>
      <c r="F10" s="63"/>
      <c r="G10" s="63"/>
      <c r="H10" s="28">
        <v>82</v>
      </c>
      <c r="I10" s="57"/>
      <c r="J10" s="57"/>
      <c r="K10" s="35"/>
      <c r="L10" s="35"/>
      <c r="M10" s="35"/>
    </row>
    <row r="11" spans="1:13" s="2" customFormat="1" ht="52.5" customHeight="1">
      <c r="A11" s="49">
        <v>2</v>
      </c>
      <c r="B11" s="25" t="s">
        <v>45</v>
      </c>
      <c r="C11" s="23" t="s">
        <v>62</v>
      </c>
      <c r="D11" s="58" t="s">
        <v>15</v>
      </c>
      <c r="E11" s="31" t="s">
        <v>50</v>
      </c>
      <c r="F11" s="61" t="s">
        <v>42</v>
      </c>
      <c r="G11" s="61" t="s">
        <v>6</v>
      </c>
      <c r="H11" s="28">
        <f>150</f>
        <v>150</v>
      </c>
      <c r="I11" s="55">
        <v>300</v>
      </c>
      <c r="J11" s="55">
        <f>I11-H11-H12</f>
        <v>0</v>
      </c>
      <c r="K11" s="64"/>
      <c r="L11" s="32"/>
      <c r="M11" s="32"/>
    </row>
    <row r="12" spans="1:13" s="2" customFormat="1" ht="26.25">
      <c r="A12" s="51"/>
      <c r="B12" s="24" t="s">
        <v>7</v>
      </c>
      <c r="C12" s="23" t="s">
        <v>43</v>
      </c>
      <c r="D12" s="60"/>
      <c r="E12" s="19" t="s">
        <v>44</v>
      </c>
      <c r="F12" s="63"/>
      <c r="G12" s="63"/>
      <c r="H12" s="28">
        <v>150</v>
      </c>
      <c r="I12" s="57"/>
      <c r="J12" s="57"/>
      <c r="K12" s="64"/>
      <c r="L12" s="32"/>
      <c r="M12" s="32"/>
    </row>
    <row r="13" spans="1:13" s="2" customFormat="1" ht="26.25">
      <c r="A13" s="49">
        <v>3</v>
      </c>
      <c r="B13" s="25" t="s">
        <v>7</v>
      </c>
      <c r="C13" s="25" t="s">
        <v>43</v>
      </c>
      <c r="D13" s="58" t="s">
        <v>19</v>
      </c>
      <c r="E13" s="19" t="s">
        <v>44</v>
      </c>
      <c r="F13" s="61" t="s">
        <v>42</v>
      </c>
      <c r="G13" s="61" t="s">
        <v>6</v>
      </c>
      <c r="H13" s="28">
        <v>120</v>
      </c>
      <c r="I13" s="55">
        <v>300</v>
      </c>
      <c r="J13" s="55">
        <f>I13-H13-H14</f>
        <v>0</v>
      </c>
      <c r="K13" s="32"/>
      <c r="L13" s="32"/>
      <c r="M13" s="32"/>
    </row>
    <row r="14" spans="1:13" s="2" customFormat="1" ht="52.5">
      <c r="A14" s="51"/>
      <c r="B14" s="25" t="s">
        <v>45</v>
      </c>
      <c r="C14" s="25" t="s">
        <v>48</v>
      </c>
      <c r="D14" s="60"/>
      <c r="E14" s="19" t="s">
        <v>47</v>
      </c>
      <c r="F14" s="63"/>
      <c r="G14" s="63"/>
      <c r="H14" s="28">
        <v>180</v>
      </c>
      <c r="I14" s="57"/>
      <c r="J14" s="57"/>
      <c r="K14" s="32"/>
      <c r="L14" s="32"/>
      <c r="M14" s="32"/>
    </row>
    <row r="15" spans="1:13" s="11" customFormat="1" ht="26.25" customHeight="1">
      <c r="A15" s="49">
        <v>4</v>
      </c>
      <c r="B15" s="25" t="s">
        <v>7</v>
      </c>
      <c r="C15" s="25" t="s">
        <v>43</v>
      </c>
      <c r="D15" s="58" t="s">
        <v>20</v>
      </c>
      <c r="E15" s="19" t="s">
        <v>44</v>
      </c>
      <c r="F15" s="61" t="s">
        <v>42</v>
      </c>
      <c r="G15" s="61" t="s">
        <v>6</v>
      </c>
      <c r="H15" s="28">
        <v>150</v>
      </c>
      <c r="I15" s="55">
        <v>300</v>
      </c>
      <c r="J15" s="55">
        <f>I15-H15-H16</f>
        <v>0</v>
      </c>
      <c r="K15" s="64"/>
      <c r="L15" s="37"/>
      <c r="M15" s="37"/>
    </row>
    <row r="16" spans="1:13" s="11" customFormat="1" ht="78.75">
      <c r="A16" s="51"/>
      <c r="B16" s="25" t="s">
        <v>45</v>
      </c>
      <c r="C16" s="25" t="s">
        <v>51</v>
      </c>
      <c r="D16" s="60"/>
      <c r="E16" s="19" t="s">
        <v>52</v>
      </c>
      <c r="F16" s="63"/>
      <c r="G16" s="63"/>
      <c r="H16" s="28">
        <v>150</v>
      </c>
      <c r="I16" s="57"/>
      <c r="J16" s="57"/>
      <c r="K16" s="64"/>
      <c r="L16" s="37"/>
      <c r="M16" s="37"/>
    </row>
    <row r="17" spans="1:13" s="2" customFormat="1" ht="26.25">
      <c r="A17" s="65">
        <v>5</v>
      </c>
      <c r="B17" s="25" t="s">
        <v>7</v>
      </c>
      <c r="C17" s="25" t="s">
        <v>43</v>
      </c>
      <c r="D17" s="67" t="s">
        <v>21</v>
      </c>
      <c r="E17" s="19" t="s">
        <v>44</v>
      </c>
      <c r="F17" s="61" t="s">
        <v>42</v>
      </c>
      <c r="G17" s="61" t="s">
        <v>6</v>
      </c>
      <c r="H17" s="28">
        <v>120</v>
      </c>
      <c r="I17" s="55">
        <v>300</v>
      </c>
      <c r="J17" s="55">
        <f>I17-H17-H18</f>
        <v>0</v>
      </c>
      <c r="K17" s="32"/>
      <c r="L17" s="32"/>
      <c r="M17" s="32"/>
    </row>
    <row r="18" spans="1:13" s="2" customFormat="1" ht="52.5">
      <c r="A18" s="65"/>
      <c r="B18" s="25" t="s">
        <v>45</v>
      </c>
      <c r="C18" s="25" t="s">
        <v>48</v>
      </c>
      <c r="D18" s="67"/>
      <c r="E18" s="19" t="s">
        <v>47</v>
      </c>
      <c r="F18" s="63"/>
      <c r="G18" s="63"/>
      <c r="H18" s="28">
        <v>180</v>
      </c>
      <c r="I18" s="57"/>
      <c r="J18" s="57"/>
      <c r="K18" s="32"/>
      <c r="L18" s="32"/>
      <c r="M18" s="32"/>
    </row>
    <row r="19" spans="1:13" s="2" customFormat="1" ht="35.25" customHeight="1">
      <c r="A19" s="77" t="s">
        <v>22</v>
      </c>
      <c r="B19" s="78"/>
      <c r="C19" s="78"/>
      <c r="D19" s="78"/>
      <c r="E19" s="78"/>
      <c r="F19" s="78"/>
      <c r="G19" s="78"/>
      <c r="H19" s="78"/>
      <c r="I19" s="78"/>
      <c r="J19" s="79"/>
      <c r="K19" s="32"/>
      <c r="L19" s="32"/>
      <c r="M19" s="32"/>
    </row>
    <row r="20" spans="1:13" s="2" customFormat="1" ht="52.5">
      <c r="A20" s="49">
        <v>6</v>
      </c>
      <c r="B20" s="25" t="s">
        <v>7</v>
      </c>
      <c r="C20" s="25" t="s">
        <v>53</v>
      </c>
      <c r="D20" s="58" t="s">
        <v>23</v>
      </c>
      <c r="E20" s="19" t="s">
        <v>50</v>
      </c>
      <c r="F20" s="61" t="s">
        <v>42</v>
      </c>
      <c r="G20" s="61" t="s">
        <v>6</v>
      </c>
      <c r="H20" s="28">
        <f>150</f>
        <v>150</v>
      </c>
      <c r="I20" s="55">
        <v>300</v>
      </c>
      <c r="J20" s="55">
        <f>I20-H20-H21</f>
        <v>0</v>
      </c>
      <c r="K20" s="64"/>
      <c r="L20" s="32"/>
      <c r="M20" s="32"/>
    </row>
    <row r="21" spans="1:13" s="2" customFormat="1" ht="52.5">
      <c r="A21" s="51"/>
      <c r="B21" s="23" t="s">
        <v>45</v>
      </c>
      <c r="C21" s="25" t="s">
        <v>55</v>
      </c>
      <c r="D21" s="60"/>
      <c r="E21" s="19" t="s">
        <v>54</v>
      </c>
      <c r="F21" s="63"/>
      <c r="G21" s="63"/>
      <c r="H21" s="28">
        <v>150</v>
      </c>
      <c r="I21" s="57"/>
      <c r="J21" s="57"/>
      <c r="K21" s="64"/>
      <c r="L21" s="32"/>
      <c r="M21" s="32"/>
    </row>
    <row r="22" spans="1:13" s="11" customFormat="1" ht="33.75" customHeight="1">
      <c r="A22" s="49">
        <v>7</v>
      </c>
      <c r="B22" s="52" t="s">
        <v>7</v>
      </c>
      <c r="C22" s="25" t="s">
        <v>43</v>
      </c>
      <c r="D22" s="58" t="s">
        <v>24</v>
      </c>
      <c r="E22" s="19" t="s">
        <v>44</v>
      </c>
      <c r="F22" s="61" t="s">
        <v>42</v>
      </c>
      <c r="G22" s="61" t="s">
        <v>6</v>
      </c>
      <c r="H22" s="28">
        <f>100</f>
        <v>100</v>
      </c>
      <c r="I22" s="55">
        <v>300</v>
      </c>
      <c r="J22" s="55">
        <f>I22-H22-H23-H24</f>
        <v>0</v>
      </c>
      <c r="K22" s="34"/>
      <c r="L22" s="37"/>
      <c r="M22" s="37"/>
    </row>
    <row r="23" spans="1:13" s="11" customFormat="1" ht="52.5">
      <c r="A23" s="50"/>
      <c r="B23" s="53"/>
      <c r="C23" s="25" t="s">
        <v>53</v>
      </c>
      <c r="D23" s="59"/>
      <c r="E23" s="19" t="s">
        <v>50</v>
      </c>
      <c r="F23" s="62"/>
      <c r="G23" s="62"/>
      <c r="H23" s="28">
        <f>150</f>
        <v>150</v>
      </c>
      <c r="I23" s="56"/>
      <c r="J23" s="56"/>
      <c r="K23" s="37"/>
      <c r="L23" s="37"/>
      <c r="M23" s="37"/>
    </row>
    <row r="24" spans="1:13" s="11" customFormat="1" ht="26.25">
      <c r="A24" s="51"/>
      <c r="B24" s="54"/>
      <c r="C24" s="25" t="s">
        <v>17</v>
      </c>
      <c r="D24" s="60"/>
      <c r="E24" s="19" t="s">
        <v>34</v>
      </c>
      <c r="F24" s="63"/>
      <c r="G24" s="63"/>
      <c r="H24" s="28">
        <v>50</v>
      </c>
      <c r="I24" s="57"/>
      <c r="J24" s="57"/>
      <c r="K24" s="38" t="s">
        <v>59</v>
      </c>
      <c r="L24" s="37"/>
      <c r="M24" s="37"/>
    </row>
    <row r="25" spans="1:13" s="2" customFormat="1" ht="52.5">
      <c r="A25" s="65">
        <v>8</v>
      </c>
      <c r="B25" s="25" t="s">
        <v>7</v>
      </c>
      <c r="C25" s="25" t="s">
        <v>53</v>
      </c>
      <c r="D25" s="67" t="s">
        <v>25</v>
      </c>
      <c r="E25" s="19" t="s">
        <v>50</v>
      </c>
      <c r="F25" s="71" t="s">
        <v>42</v>
      </c>
      <c r="G25" s="71" t="s">
        <v>6</v>
      </c>
      <c r="H25" s="28">
        <v>150</v>
      </c>
      <c r="I25" s="72">
        <v>300</v>
      </c>
      <c r="J25" s="72">
        <f>I25-H25-H26</f>
        <v>0</v>
      </c>
      <c r="K25" s="64"/>
      <c r="L25" s="32"/>
      <c r="M25" s="32"/>
    </row>
    <row r="26" spans="1:13" s="2" customFormat="1" ht="58.5" customHeight="1">
      <c r="A26" s="65"/>
      <c r="B26" s="25" t="s">
        <v>45</v>
      </c>
      <c r="C26" s="25" t="s">
        <v>51</v>
      </c>
      <c r="D26" s="67"/>
      <c r="E26" s="19" t="s">
        <v>52</v>
      </c>
      <c r="F26" s="71"/>
      <c r="G26" s="71"/>
      <c r="H26" s="28">
        <v>150</v>
      </c>
      <c r="I26" s="72"/>
      <c r="J26" s="72"/>
      <c r="K26" s="64"/>
      <c r="L26" s="32"/>
      <c r="M26" s="32"/>
    </row>
    <row r="27" spans="1:13" s="2" customFormat="1" ht="26.25" customHeight="1">
      <c r="A27" s="49">
        <v>9</v>
      </c>
      <c r="B27" s="52" t="s">
        <v>7</v>
      </c>
      <c r="C27" s="25" t="s">
        <v>43</v>
      </c>
      <c r="D27" s="58" t="s">
        <v>11</v>
      </c>
      <c r="E27" s="19" t="s">
        <v>44</v>
      </c>
      <c r="F27" s="61" t="s">
        <v>42</v>
      </c>
      <c r="G27" s="61" t="s">
        <v>6</v>
      </c>
      <c r="H27" s="28">
        <f>70+60</f>
        <v>130</v>
      </c>
      <c r="I27" s="55">
        <v>300</v>
      </c>
      <c r="J27" s="55">
        <f>I27-H27-H29-H28</f>
        <v>0</v>
      </c>
      <c r="K27" s="35"/>
      <c r="L27" s="32"/>
      <c r="M27" s="32"/>
    </row>
    <row r="28" spans="1:13" s="2" customFormat="1" ht="26.25" customHeight="1">
      <c r="A28" s="50"/>
      <c r="B28" s="53"/>
      <c r="C28" s="25" t="s">
        <v>17</v>
      </c>
      <c r="D28" s="59"/>
      <c r="E28" s="19" t="s">
        <v>34</v>
      </c>
      <c r="F28" s="62"/>
      <c r="G28" s="62"/>
      <c r="H28" s="28">
        <v>50</v>
      </c>
      <c r="I28" s="56"/>
      <c r="J28" s="56"/>
      <c r="K28" s="42">
        <v>50</v>
      </c>
      <c r="L28" s="32"/>
      <c r="M28" s="32"/>
    </row>
    <row r="29" spans="1:13" s="2" customFormat="1" ht="52.5">
      <c r="A29" s="50"/>
      <c r="B29" s="54"/>
      <c r="C29" s="25" t="s">
        <v>53</v>
      </c>
      <c r="D29" s="59"/>
      <c r="E29" s="19" t="s">
        <v>50</v>
      </c>
      <c r="F29" s="62"/>
      <c r="G29" s="62"/>
      <c r="H29" s="28">
        <v>120</v>
      </c>
      <c r="I29" s="56"/>
      <c r="J29" s="56"/>
      <c r="K29" s="32"/>
      <c r="L29" s="32"/>
      <c r="M29" s="32"/>
    </row>
    <row r="30" spans="1:13" s="2" customFormat="1" ht="26.25">
      <c r="A30" s="75">
        <v>10</v>
      </c>
      <c r="B30" s="52" t="s">
        <v>7</v>
      </c>
      <c r="C30" s="25" t="s">
        <v>43</v>
      </c>
      <c r="D30" s="73" t="s">
        <v>8</v>
      </c>
      <c r="E30" s="19" t="s">
        <v>44</v>
      </c>
      <c r="F30" s="84" t="s">
        <v>42</v>
      </c>
      <c r="G30" s="71" t="s">
        <v>6</v>
      </c>
      <c r="H30" s="28">
        <v>50</v>
      </c>
      <c r="I30" s="80">
        <v>300</v>
      </c>
      <c r="J30" s="72">
        <f>I30-H30-H31</f>
        <v>0</v>
      </c>
      <c r="K30" s="32"/>
      <c r="L30" s="32"/>
      <c r="M30" s="32"/>
    </row>
    <row r="31" spans="1:13" s="2" customFormat="1" ht="52.5">
      <c r="A31" s="76"/>
      <c r="B31" s="54"/>
      <c r="C31" s="25" t="s">
        <v>53</v>
      </c>
      <c r="D31" s="74"/>
      <c r="E31" s="19" t="s">
        <v>50</v>
      </c>
      <c r="F31" s="85"/>
      <c r="G31" s="71"/>
      <c r="H31" s="28">
        <v>250</v>
      </c>
      <c r="I31" s="81"/>
      <c r="J31" s="72"/>
      <c r="K31" s="32"/>
      <c r="L31" s="32"/>
      <c r="M31" s="32"/>
    </row>
    <row r="32" spans="1:13" s="2" customFormat="1" ht="22.5">
      <c r="A32" s="77" t="s">
        <v>26</v>
      </c>
      <c r="B32" s="78"/>
      <c r="C32" s="78"/>
      <c r="D32" s="78"/>
      <c r="E32" s="78"/>
      <c r="F32" s="78"/>
      <c r="G32" s="78"/>
      <c r="H32" s="78"/>
      <c r="I32" s="78"/>
      <c r="J32" s="79"/>
      <c r="K32" s="32"/>
      <c r="L32" s="32"/>
      <c r="M32" s="32"/>
    </row>
    <row r="33" spans="1:13" s="2" customFormat="1" ht="52.5">
      <c r="A33" s="49">
        <v>11</v>
      </c>
      <c r="B33" s="52" t="s">
        <v>45</v>
      </c>
      <c r="C33" s="25" t="s">
        <v>62</v>
      </c>
      <c r="D33" s="58" t="s">
        <v>9</v>
      </c>
      <c r="E33" s="19" t="s">
        <v>50</v>
      </c>
      <c r="F33" s="61" t="s">
        <v>42</v>
      </c>
      <c r="G33" s="61" t="s">
        <v>6</v>
      </c>
      <c r="H33" s="28">
        <f>50</f>
        <v>50</v>
      </c>
      <c r="I33" s="55">
        <v>300</v>
      </c>
      <c r="J33" s="55">
        <f>I33-H33-H36-H35-H34</f>
        <v>0</v>
      </c>
      <c r="K33" s="64"/>
      <c r="L33" s="32"/>
      <c r="M33" s="32"/>
    </row>
    <row r="34" spans="1:13" s="2" customFormat="1" ht="52.5" customHeight="1">
      <c r="A34" s="50"/>
      <c r="B34" s="54"/>
      <c r="C34" s="24" t="s">
        <v>51</v>
      </c>
      <c r="D34" s="59"/>
      <c r="E34" s="19" t="s">
        <v>52</v>
      </c>
      <c r="F34" s="62"/>
      <c r="G34" s="62"/>
      <c r="H34" s="28">
        <v>50</v>
      </c>
      <c r="I34" s="56"/>
      <c r="J34" s="56"/>
      <c r="K34" s="64"/>
      <c r="L34" s="32"/>
      <c r="M34" s="32"/>
    </row>
    <row r="35" spans="1:13" s="2" customFormat="1" ht="26.25">
      <c r="A35" s="50"/>
      <c r="B35" s="52" t="s">
        <v>7</v>
      </c>
      <c r="C35" s="24" t="s">
        <v>17</v>
      </c>
      <c r="D35" s="59"/>
      <c r="E35" s="19" t="s">
        <v>34</v>
      </c>
      <c r="F35" s="62"/>
      <c r="G35" s="62"/>
      <c r="H35" s="28">
        <v>80</v>
      </c>
      <c r="I35" s="56"/>
      <c r="J35" s="56"/>
      <c r="K35" s="64"/>
      <c r="L35" s="32"/>
      <c r="M35" s="32"/>
    </row>
    <row r="36" spans="1:13" s="2" customFormat="1" ht="30.75" customHeight="1">
      <c r="A36" s="51"/>
      <c r="B36" s="54"/>
      <c r="C36" s="25" t="s">
        <v>43</v>
      </c>
      <c r="D36" s="60"/>
      <c r="E36" s="19" t="s">
        <v>44</v>
      </c>
      <c r="F36" s="63"/>
      <c r="G36" s="63"/>
      <c r="H36" s="28">
        <f>40+80</f>
        <v>120</v>
      </c>
      <c r="I36" s="57"/>
      <c r="J36" s="57"/>
      <c r="K36" s="64"/>
      <c r="L36" s="32"/>
      <c r="M36" s="32"/>
    </row>
    <row r="37" spans="1:13" s="2" customFormat="1" ht="55.5" customHeight="1">
      <c r="A37" s="47">
        <v>12</v>
      </c>
      <c r="B37" s="25" t="s">
        <v>7</v>
      </c>
      <c r="C37" s="25" t="s">
        <v>17</v>
      </c>
      <c r="D37" s="19" t="s">
        <v>13</v>
      </c>
      <c r="E37" s="19" t="s">
        <v>34</v>
      </c>
      <c r="F37" s="13" t="s">
        <v>42</v>
      </c>
      <c r="G37" s="13" t="s">
        <v>6</v>
      </c>
      <c r="H37" s="28">
        <v>300</v>
      </c>
      <c r="I37" s="28">
        <v>300</v>
      </c>
      <c r="J37" s="28">
        <f>I37-H37</f>
        <v>0</v>
      </c>
      <c r="K37" s="43">
        <v>300</v>
      </c>
      <c r="L37" s="32"/>
      <c r="M37" s="32"/>
    </row>
    <row r="38" spans="1:13" s="2" customFormat="1" ht="27.75" customHeight="1">
      <c r="A38" s="48">
        <v>13</v>
      </c>
      <c r="B38" s="25" t="s">
        <v>7</v>
      </c>
      <c r="C38" s="25" t="s">
        <v>43</v>
      </c>
      <c r="D38" s="19" t="s">
        <v>27</v>
      </c>
      <c r="E38" s="19" t="s">
        <v>44</v>
      </c>
      <c r="F38" s="13" t="s">
        <v>42</v>
      </c>
      <c r="G38" s="13" t="s">
        <v>6</v>
      </c>
      <c r="H38" s="28">
        <f>30+270</f>
        <v>300</v>
      </c>
      <c r="I38" s="28">
        <v>300</v>
      </c>
      <c r="J38" s="28">
        <f>I38-H38</f>
        <v>0</v>
      </c>
      <c r="K38" s="32"/>
      <c r="L38" s="32"/>
      <c r="M38" s="32"/>
    </row>
    <row r="39" spans="1:13" s="2" customFormat="1" ht="26.25" customHeight="1">
      <c r="A39" s="49">
        <v>14</v>
      </c>
      <c r="B39" s="52" t="s">
        <v>7</v>
      </c>
      <c r="C39" s="25" t="s">
        <v>43</v>
      </c>
      <c r="D39" s="58" t="s">
        <v>28</v>
      </c>
      <c r="E39" s="19" t="s">
        <v>44</v>
      </c>
      <c r="F39" s="61" t="s">
        <v>42</v>
      </c>
      <c r="G39" s="61" t="s">
        <v>6</v>
      </c>
      <c r="H39" s="28">
        <v>100</v>
      </c>
      <c r="I39" s="55">
        <v>300</v>
      </c>
      <c r="J39" s="55">
        <f>I39-H39-H41-H43-H40-H42</f>
        <v>0</v>
      </c>
      <c r="K39" s="44"/>
      <c r="L39" s="32"/>
      <c r="M39" s="32"/>
    </row>
    <row r="40" spans="1:13" s="2" customFormat="1" ht="26.25" customHeight="1">
      <c r="A40" s="50"/>
      <c r="B40" s="54"/>
      <c r="C40" s="25" t="s">
        <v>17</v>
      </c>
      <c r="D40" s="59"/>
      <c r="E40" s="19" t="s">
        <v>61</v>
      </c>
      <c r="F40" s="62"/>
      <c r="G40" s="62"/>
      <c r="H40" s="28">
        <v>50</v>
      </c>
      <c r="I40" s="56"/>
      <c r="J40" s="56"/>
      <c r="K40" s="45">
        <v>50</v>
      </c>
      <c r="L40" s="32"/>
      <c r="M40" s="32"/>
    </row>
    <row r="41" spans="1:13" s="2" customFormat="1" ht="52.5" customHeight="1">
      <c r="A41" s="50"/>
      <c r="B41" s="25" t="s">
        <v>45</v>
      </c>
      <c r="C41" s="23" t="s">
        <v>62</v>
      </c>
      <c r="D41" s="59"/>
      <c r="E41" s="58" t="s">
        <v>50</v>
      </c>
      <c r="F41" s="62"/>
      <c r="G41" s="62"/>
      <c r="H41" s="28">
        <f>100-65.296</f>
        <v>34.70399999999999</v>
      </c>
      <c r="I41" s="56"/>
      <c r="J41" s="56"/>
      <c r="K41" s="44"/>
      <c r="L41" s="32"/>
      <c r="M41" s="32"/>
    </row>
    <row r="42" spans="1:13" s="2" customFormat="1" ht="26.25" customHeight="1">
      <c r="A42" s="50"/>
      <c r="B42" s="46" t="s">
        <v>7</v>
      </c>
      <c r="C42" s="23" t="s">
        <v>53</v>
      </c>
      <c r="D42" s="59"/>
      <c r="E42" s="60"/>
      <c r="F42" s="62"/>
      <c r="G42" s="62"/>
      <c r="H42" s="28">
        <v>65.296</v>
      </c>
      <c r="I42" s="56"/>
      <c r="J42" s="56"/>
      <c r="K42" s="44"/>
      <c r="L42" s="32"/>
      <c r="M42" s="32"/>
    </row>
    <row r="43" spans="1:13" s="2" customFormat="1" ht="61.5" customHeight="1">
      <c r="A43" s="51"/>
      <c r="B43" s="25" t="s">
        <v>45</v>
      </c>
      <c r="C43" s="25" t="s">
        <v>51</v>
      </c>
      <c r="D43" s="60"/>
      <c r="E43" s="19" t="s">
        <v>52</v>
      </c>
      <c r="F43" s="63"/>
      <c r="G43" s="63"/>
      <c r="H43" s="28">
        <v>50</v>
      </c>
      <c r="I43" s="57"/>
      <c r="J43" s="57"/>
      <c r="K43" s="44"/>
      <c r="L43" s="32"/>
      <c r="M43" s="32"/>
    </row>
    <row r="44" spans="1:13" s="2" customFormat="1" ht="26.25">
      <c r="A44" s="65">
        <v>15</v>
      </c>
      <c r="B44" s="82" t="s">
        <v>7</v>
      </c>
      <c r="C44" s="25" t="s">
        <v>43</v>
      </c>
      <c r="D44" s="67" t="s">
        <v>29</v>
      </c>
      <c r="E44" s="19" t="s">
        <v>44</v>
      </c>
      <c r="F44" s="71" t="s">
        <v>42</v>
      </c>
      <c r="G44" s="71" t="s">
        <v>6</v>
      </c>
      <c r="H44" s="28">
        <v>30</v>
      </c>
      <c r="I44" s="72">
        <v>300</v>
      </c>
      <c r="J44" s="72">
        <f>I44-H44-H45</f>
        <v>0</v>
      </c>
      <c r="K44" s="32"/>
      <c r="L44" s="32"/>
      <c r="M44" s="32"/>
    </row>
    <row r="45" spans="1:13" s="2" customFormat="1" ht="26.25">
      <c r="A45" s="65"/>
      <c r="B45" s="82"/>
      <c r="C45" s="25" t="s">
        <v>17</v>
      </c>
      <c r="D45" s="67"/>
      <c r="E45" s="19" t="s">
        <v>34</v>
      </c>
      <c r="F45" s="71"/>
      <c r="G45" s="71"/>
      <c r="H45" s="28">
        <v>270</v>
      </c>
      <c r="I45" s="72"/>
      <c r="J45" s="72"/>
      <c r="K45" s="38" t="s">
        <v>60</v>
      </c>
      <c r="L45" s="32"/>
      <c r="M45" s="32"/>
    </row>
    <row r="46" spans="1:13" s="2" customFormat="1" ht="22.5">
      <c r="A46" s="77" t="s">
        <v>30</v>
      </c>
      <c r="B46" s="78"/>
      <c r="C46" s="78"/>
      <c r="D46" s="78"/>
      <c r="E46" s="78"/>
      <c r="F46" s="78"/>
      <c r="G46" s="78"/>
      <c r="H46" s="78"/>
      <c r="I46" s="78"/>
      <c r="J46" s="79"/>
      <c r="K46" s="32"/>
      <c r="L46" s="32"/>
      <c r="M46" s="32"/>
    </row>
    <row r="47" spans="1:13" s="2" customFormat="1" ht="52.5" customHeight="1">
      <c r="A47" s="48">
        <v>16</v>
      </c>
      <c r="B47" s="25" t="s">
        <v>45</v>
      </c>
      <c r="C47" s="25" t="s">
        <v>55</v>
      </c>
      <c r="D47" s="19" t="s">
        <v>31</v>
      </c>
      <c r="E47" s="19" t="s">
        <v>54</v>
      </c>
      <c r="F47" s="13" t="s">
        <v>42</v>
      </c>
      <c r="G47" s="13" t="s">
        <v>6</v>
      </c>
      <c r="H47" s="28">
        <v>300</v>
      </c>
      <c r="I47" s="28">
        <v>300</v>
      </c>
      <c r="J47" s="28">
        <f>I47-H47</f>
        <v>0</v>
      </c>
      <c r="K47" s="36"/>
      <c r="L47" s="32"/>
      <c r="M47" s="32"/>
    </row>
    <row r="48" spans="1:13" s="2" customFormat="1" ht="30" customHeight="1">
      <c r="A48" s="49">
        <v>17</v>
      </c>
      <c r="B48" s="24" t="s">
        <v>7</v>
      </c>
      <c r="C48" s="24" t="s">
        <v>17</v>
      </c>
      <c r="D48" s="58" t="s">
        <v>14</v>
      </c>
      <c r="E48" s="19" t="s">
        <v>34</v>
      </c>
      <c r="F48" s="61" t="s">
        <v>42</v>
      </c>
      <c r="G48" s="61" t="s">
        <v>6</v>
      </c>
      <c r="H48" s="28">
        <f>50+50+50+50+50</f>
        <v>250</v>
      </c>
      <c r="I48" s="55">
        <v>300</v>
      </c>
      <c r="J48" s="55">
        <f>I48-H48-H49</f>
        <v>0</v>
      </c>
      <c r="K48" s="33"/>
      <c r="L48" s="32"/>
      <c r="M48" s="32"/>
    </row>
    <row r="49" spans="1:11" s="32" customFormat="1" ht="54" customHeight="1">
      <c r="A49" s="50"/>
      <c r="B49" s="25" t="s">
        <v>45</v>
      </c>
      <c r="C49" s="25" t="s">
        <v>62</v>
      </c>
      <c r="D49" s="59"/>
      <c r="E49" s="19" t="s">
        <v>50</v>
      </c>
      <c r="F49" s="62"/>
      <c r="G49" s="62"/>
      <c r="H49" s="28">
        <v>50</v>
      </c>
      <c r="I49" s="56"/>
      <c r="J49" s="56"/>
      <c r="K49" s="33"/>
    </row>
    <row r="50" spans="1:11" s="32" customFormat="1" ht="26.25">
      <c r="A50" s="49">
        <v>18</v>
      </c>
      <c r="B50" s="24" t="s">
        <v>7</v>
      </c>
      <c r="C50" s="24" t="s">
        <v>17</v>
      </c>
      <c r="D50" s="58" t="s">
        <v>10</v>
      </c>
      <c r="E50" s="19" t="s">
        <v>34</v>
      </c>
      <c r="F50" s="61" t="s">
        <v>42</v>
      </c>
      <c r="G50" s="61" t="s">
        <v>6</v>
      </c>
      <c r="H50" s="28">
        <f>150+50+70</f>
        <v>270</v>
      </c>
      <c r="I50" s="55">
        <v>300</v>
      </c>
      <c r="J50" s="55">
        <f>I50-H50-H51</f>
        <v>0</v>
      </c>
      <c r="K50" s="43">
        <v>70</v>
      </c>
    </row>
    <row r="51" spans="1:12" s="32" customFormat="1" ht="56.25" customHeight="1">
      <c r="A51" s="51"/>
      <c r="B51" s="24" t="s">
        <v>45</v>
      </c>
      <c r="C51" s="25" t="s">
        <v>48</v>
      </c>
      <c r="D51" s="60"/>
      <c r="E51" s="19" t="s">
        <v>58</v>
      </c>
      <c r="F51" s="63"/>
      <c r="G51" s="63"/>
      <c r="H51" s="28">
        <f>30</f>
        <v>30</v>
      </c>
      <c r="I51" s="57"/>
      <c r="J51" s="57"/>
      <c r="K51" s="38" t="s">
        <v>56</v>
      </c>
      <c r="L51" s="39"/>
    </row>
    <row r="52" spans="1:12" s="32" customFormat="1" ht="52.5">
      <c r="A52" s="49">
        <v>19</v>
      </c>
      <c r="B52" s="25" t="s">
        <v>45</v>
      </c>
      <c r="C52" s="25" t="s">
        <v>62</v>
      </c>
      <c r="D52" s="58" t="s">
        <v>32</v>
      </c>
      <c r="E52" s="19" t="s">
        <v>50</v>
      </c>
      <c r="F52" s="61" t="s">
        <v>42</v>
      </c>
      <c r="G52" s="61" t="s">
        <v>6</v>
      </c>
      <c r="H52" s="28">
        <f>150</f>
        <v>150</v>
      </c>
      <c r="I52" s="55">
        <v>300</v>
      </c>
      <c r="J52" s="55">
        <f>I52-H52-H53-H54</f>
        <v>0</v>
      </c>
      <c r="K52" s="39"/>
      <c r="L52" s="39"/>
    </row>
    <row r="53" spans="1:12" s="32" customFormat="1" ht="26.25">
      <c r="A53" s="50"/>
      <c r="B53" s="52" t="s">
        <v>7</v>
      </c>
      <c r="C53" s="24" t="s">
        <v>17</v>
      </c>
      <c r="D53" s="59"/>
      <c r="E53" s="19" t="s">
        <v>34</v>
      </c>
      <c r="F53" s="62"/>
      <c r="G53" s="62"/>
      <c r="H53" s="28">
        <v>100</v>
      </c>
      <c r="I53" s="56"/>
      <c r="J53" s="56"/>
      <c r="K53" s="38" t="s">
        <v>57</v>
      </c>
      <c r="L53" s="39"/>
    </row>
    <row r="54" spans="1:12" s="32" customFormat="1" ht="26.25">
      <c r="A54" s="51"/>
      <c r="B54" s="54"/>
      <c r="C54" s="25" t="s">
        <v>43</v>
      </c>
      <c r="D54" s="60"/>
      <c r="E54" s="19" t="s">
        <v>44</v>
      </c>
      <c r="F54" s="63"/>
      <c r="G54" s="63"/>
      <c r="H54" s="28">
        <v>50</v>
      </c>
      <c r="I54" s="57"/>
      <c r="J54" s="57"/>
      <c r="K54" s="38" t="s">
        <v>59</v>
      </c>
      <c r="L54" s="39"/>
    </row>
    <row r="55" spans="1:12" s="2" customFormat="1" ht="51.75" customHeight="1">
      <c r="A55" s="49">
        <v>20</v>
      </c>
      <c r="B55" s="24" t="s">
        <v>7</v>
      </c>
      <c r="C55" s="24" t="s">
        <v>17</v>
      </c>
      <c r="D55" s="58" t="s">
        <v>33</v>
      </c>
      <c r="E55" s="19" t="s">
        <v>34</v>
      </c>
      <c r="F55" s="61" t="s">
        <v>42</v>
      </c>
      <c r="G55" s="61" t="s">
        <v>6</v>
      </c>
      <c r="H55" s="28">
        <f>50+50+50+50</f>
        <v>200</v>
      </c>
      <c r="I55" s="55">
        <v>300</v>
      </c>
      <c r="J55" s="55">
        <f>I55-H55-H56</f>
        <v>0</v>
      </c>
      <c r="K55" s="40"/>
      <c r="L55" s="40"/>
    </row>
    <row r="56" spans="1:12" s="2" customFormat="1" ht="51.75" customHeight="1">
      <c r="A56" s="51"/>
      <c r="B56" s="24" t="s">
        <v>45</v>
      </c>
      <c r="C56" s="25" t="s">
        <v>48</v>
      </c>
      <c r="D56" s="60"/>
      <c r="E56" s="19" t="s">
        <v>58</v>
      </c>
      <c r="F56" s="63"/>
      <c r="G56" s="63"/>
      <c r="H56" s="28">
        <f>100</f>
        <v>100</v>
      </c>
      <c r="I56" s="57"/>
      <c r="J56" s="57"/>
      <c r="K56" s="38" t="s">
        <v>57</v>
      </c>
      <c r="L56" s="40"/>
    </row>
    <row r="57" spans="1:10" s="10" customFormat="1" ht="25.5">
      <c r="A57" s="17"/>
      <c r="B57" s="16"/>
      <c r="C57" s="8"/>
      <c r="D57" s="20" t="s">
        <v>16</v>
      </c>
      <c r="E57" s="20"/>
      <c r="F57" s="14"/>
      <c r="G57" s="15"/>
      <c r="H57" s="29">
        <f>SUM(H8:H56)</f>
        <v>6000</v>
      </c>
      <c r="I57" s="29">
        <f>SUM(I8:I55)</f>
        <v>6000</v>
      </c>
      <c r="J57" s="29">
        <f>SUM(J8:J55)</f>
        <v>0</v>
      </c>
    </row>
    <row r="58" ht="26.25"/>
    <row r="59" ht="26.25"/>
    <row r="60" ht="26.25"/>
    <row r="61" ht="26.25"/>
    <row r="62" ht="26.25"/>
    <row r="63" ht="26.25"/>
    <row r="64" ht="26.25"/>
    <row r="65" ht="26.25"/>
    <row r="66" ht="26.25"/>
    <row r="67" ht="26.25"/>
    <row r="68" ht="26.25"/>
    <row r="69" ht="26.25"/>
    <row r="70" ht="26.25"/>
    <row r="71" ht="26.25"/>
    <row r="72" ht="26.25"/>
    <row r="73" ht="26.25"/>
  </sheetData>
  <sheetProtection/>
  <mergeCells count="122">
    <mergeCell ref="I3:J3"/>
    <mergeCell ref="D52:D54"/>
    <mergeCell ref="F52:F54"/>
    <mergeCell ref="G52:G54"/>
    <mergeCell ref="I52:I54"/>
    <mergeCell ref="J50:J51"/>
    <mergeCell ref="A55:A56"/>
    <mergeCell ref="J55:J56"/>
    <mergeCell ref="I55:I56"/>
    <mergeCell ref="G55:G56"/>
    <mergeCell ref="F55:F56"/>
    <mergeCell ref="D55:D56"/>
    <mergeCell ref="J52:J54"/>
    <mergeCell ref="A52:A54"/>
    <mergeCell ref="B53:B54"/>
    <mergeCell ref="D44:D45"/>
    <mergeCell ref="A50:A51"/>
    <mergeCell ref="D50:D51"/>
    <mergeCell ref="F50:F51"/>
    <mergeCell ref="G50:G51"/>
    <mergeCell ref="I50:I51"/>
    <mergeCell ref="D33:D36"/>
    <mergeCell ref="B35:B36"/>
    <mergeCell ref="A44:A45"/>
    <mergeCell ref="B44:B45"/>
    <mergeCell ref="B39:B40"/>
    <mergeCell ref="J33:J36"/>
    <mergeCell ref="G39:G43"/>
    <mergeCell ref="F44:F45"/>
    <mergeCell ref="G44:G45"/>
    <mergeCell ref="J48:J49"/>
    <mergeCell ref="F48:F49"/>
    <mergeCell ref="G48:G49"/>
    <mergeCell ref="I48:I49"/>
    <mergeCell ref="J30:J31"/>
    <mergeCell ref="I30:I31"/>
    <mergeCell ref="I39:I43"/>
    <mergeCell ref="A46:J46"/>
    <mergeCell ref="B33:B34"/>
    <mergeCell ref="J39:J43"/>
    <mergeCell ref="D30:D31"/>
    <mergeCell ref="A30:A31"/>
    <mergeCell ref="F30:F31"/>
    <mergeCell ref="B27:B29"/>
    <mergeCell ref="D25:D26"/>
    <mergeCell ref="D48:D49"/>
    <mergeCell ref="A48:A49"/>
    <mergeCell ref="B30:B31"/>
    <mergeCell ref="A32:J32"/>
    <mergeCell ref="F39:F43"/>
    <mergeCell ref="K15:K16"/>
    <mergeCell ref="I17:I18"/>
    <mergeCell ref="J17:J18"/>
    <mergeCell ref="F22:F24"/>
    <mergeCell ref="K20:K21"/>
    <mergeCell ref="F20:F21"/>
    <mergeCell ref="J15:J16"/>
    <mergeCell ref="G25:G26"/>
    <mergeCell ref="I25:I26"/>
    <mergeCell ref="J25:J26"/>
    <mergeCell ref="D27:D29"/>
    <mergeCell ref="A27:A29"/>
    <mergeCell ref="A19:J19"/>
    <mergeCell ref="A20:A21"/>
    <mergeCell ref="D20:D21"/>
    <mergeCell ref="K25:K26"/>
    <mergeCell ref="K33:K36"/>
    <mergeCell ref="F27:F29"/>
    <mergeCell ref="G27:G29"/>
    <mergeCell ref="I27:I29"/>
    <mergeCell ref="J27:J29"/>
    <mergeCell ref="F33:F36"/>
    <mergeCell ref="G33:G36"/>
    <mergeCell ref="I33:I36"/>
    <mergeCell ref="G30:G31"/>
    <mergeCell ref="G8:G10"/>
    <mergeCell ref="I8:I10"/>
    <mergeCell ref="A13:A14"/>
    <mergeCell ref="D13:D14"/>
    <mergeCell ref="G13:G14"/>
    <mergeCell ref="I13:I14"/>
    <mergeCell ref="F13:F14"/>
    <mergeCell ref="A4:J4"/>
    <mergeCell ref="J8:J10"/>
    <mergeCell ref="D8:D10"/>
    <mergeCell ref="A17:A18"/>
    <mergeCell ref="D17:D18"/>
    <mergeCell ref="A8:A10"/>
    <mergeCell ref="I11:I12"/>
    <mergeCell ref="F8:F10"/>
    <mergeCell ref="A7:J7"/>
    <mergeCell ref="J13:J14"/>
    <mergeCell ref="G20:G21"/>
    <mergeCell ref="A15:A16"/>
    <mergeCell ref="I20:I21"/>
    <mergeCell ref="J20:J21"/>
    <mergeCell ref="D15:D16"/>
    <mergeCell ref="F15:F16"/>
    <mergeCell ref="G15:G16"/>
    <mergeCell ref="I15:I16"/>
    <mergeCell ref="F17:F18"/>
    <mergeCell ref="G17:G18"/>
    <mergeCell ref="K11:K12"/>
    <mergeCell ref="A39:A43"/>
    <mergeCell ref="D39:D43"/>
    <mergeCell ref="D11:D12"/>
    <mergeCell ref="A11:A12"/>
    <mergeCell ref="F11:F12"/>
    <mergeCell ref="G11:G12"/>
    <mergeCell ref="A33:A36"/>
    <mergeCell ref="A25:A26"/>
    <mergeCell ref="J11:J12"/>
    <mergeCell ref="I44:I45"/>
    <mergeCell ref="J44:J45"/>
    <mergeCell ref="A22:A24"/>
    <mergeCell ref="B22:B24"/>
    <mergeCell ref="I22:I24"/>
    <mergeCell ref="J22:J24"/>
    <mergeCell ref="D22:D24"/>
    <mergeCell ref="G22:G24"/>
    <mergeCell ref="E41:E42"/>
    <mergeCell ref="F25:F26"/>
  </mergeCells>
  <printOptions horizontalCentered="1"/>
  <pageMargins left="0.35433070866141736" right="0.35433070866141736" top="0.4724409448818898" bottom="0.5511811023622047" header="0.5118110236220472" footer="0.5118110236220472"/>
  <pageSetup horizontalDpi="600" verticalDpi="600" orientation="landscape" paperSize="9" scale="45" r:id="rId4"/>
  <rowBreaks count="1" manualBreakCount="1">
    <brk id="26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2023-12-01T03:09:53Z</cp:lastPrinted>
  <dcterms:created xsi:type="dcterms:W3CDTF">2003-09-01T04:16:45Z</dcterms:created>
  <dcterms:modified xsi:type="dcterms:W3CDTF">2023-12-01T03:09:58Z</dcterms:modified>
  <cp:category/>
  <cp:version/>
  <cp:contentType/>
  <cp:contentStatus/>
</cp:coreProperties>
</file>