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1840" windowHeight="13140"/>
  </bookViews>
  <sheets>
    <sheet name="прил 1" sheetId="1" r:id="rId1"/>
    <sheet name="прил 2" sheetId="2" r:id="rId2"/>
    <sheet name="приложение 3" sheetId="3" r:id="rId3"/>
  </sheets>
  <definedNames>
    <definedName name="_xlnm.Print_Area" localSheetId="2">'приложение 3'!$A$1:$H$16</definedName>
  </definedNames>
  <calcPr calcId="124519"/>
</workbook>
</file>

<file path=xl/calcChain.xml><?xml version="1.0" encoding="utf-8"?>
<calcChain xmlns="http://schemas.openxmlformats.org/spreadsheetml/2006/main">
  <c r="K35" i="2"/>
  <c r="K39"/>
  <c r="K40"/>
  <c r="K41"/>
  <c r="K19"/>
  <c r="K20"/>
  <c r="K21"/>
  <c r="K23"/>
  <c r="K25"/>
  <c r="K27"/>
  <c r="K28"/>
  <c r="K29"/>
  <c r="K24" l="1"/>
  <c r="P38" l="1"/>
  <c r="P34"/>
  <c r="P33"/>
  <c r="I16" i="1" s="1"/>
  <c r="P32" i="2"/>
  <c r="I15" i="1" s="1"/>
  <c r="P31" i="2"/>
  <c r="P26"/>
  <c r="P22"/>
  <c r="P18"/>
  <c r="P17"/>
  <c r="I13" i="1" s="1"/>
  <c r="I10" s="1"/>
  <c r="P16" i="2"/>
  <c r="I12" i="1" s="1"/>
  <c r="P15" i="2"/>
  <c r="P11" s="1"/>
  <c r="O16"/>
  <c r="O17"/>
  <c r="N16"/>
  <c r="G12" i="1" s="1"/>
  <c r="N17" i="2"/>
  <c r="G13" i="1" s="1"/>
  <c r="M16" i="2"/>
  <c r="M17"/>
  <c r="F13" i="1" s="1"/>
  <c r="L16" i="2"/>
  <c r="L17"/>
  <c r="M15"/>
  <c r="N15"/>
  <c r="O15"/>
  <c r="L15"/>
  <c r="O32"/>
  <c r="H15" i="1" s="1"/>
  <c r="O33" i="2"/>
  <c r="H16" i="1" s="1"/>
  <c r="N32" i="2"/>
  <c r="G15" i="1" s="1"/>
  <c r="N33" i="2"/>
  <c r="G16" i="1" s="1"/>
  <c r="M32" i="2"/>
  <c r="F15" i="1" s="1"/>
  <c r="M33" i="2"/>
  <c r="M31"/>
  <c r="N31"/>
  <c r="O31"/>
  <c r="O30" s="1"/>
  <c r="L31"/>
  <c r="F12" i="1"/>
  <c r="N11" i="2"/>
  <c r="O11"/>
  <c r="L11"/>
  <c r="E13" i="1"/>
  <c r="N38" i="2"/>
  <c r="N34"/>
  <c r="N26"/>
  <c r="N22"/>
  <c r="N18"/>
  <c r="O26"/>
  <c r="M26"/>
  <c r="L26"/>
  <c r="L37"/>
  <c r="K37" s="1"/>
  <c r="L36"/>
  <c r="K36" s="1"/>
  <c r="L38"/>
  <c r="M38"/>
  <c r="O38"/>
  <c r="O34"/>
  <c r="M34"/>
  <c r="M22"/>
  <c r="O22"/>
  <c r="O18"/>
  <c r="M18"/>
  <c r="H12" i="1" l="1"/>
  <c r="O12" i="2"/>
  <c r="K12" s="1"/>
  <c r="N13"/>
  <c r="M14"/>
  <c r="M30"/>
  <c r="E12" i="1"/>
  <c r="D12" s="1"/>
  <c r="K16" i="2"/>
  <c r="M13"/>
  <c r="F16" i="1"/>
  <c r="L14" i="2"/>
  <c r="K15"/>
  <c r="I11" i="1"/>
  <c r="I9"/>
  <c r="I8" s="1"/>
  <c r="K22" i="2"/>
  <c r="K38"/>
  <c r="H9" i="1"/>
  <c r="K26" i="2"/>
  <c r="N12"/>
  <c r="K31"/>
  <c r="N30"/>
  <c r="N14"/>
  <c r="I14" i="1"/>
  <c r="H13"/>
  <c r="H11" s="1"/>
  <c r="K17" i="2"/>
  <c r="O14"/>
  <c r="O13"/>
  <c r="G9" i="1"/>
  <c r="G10"/>
  <c r="F10"/>
  <c r="F9"/>
  <c r="P30" i="2"/>
  <c r="P13"/>
  <c r="P12"/>
  <c r="P14"/>
  <c r="F11" i="1"/>
  <c r="L33" i="2"/>
  <c r="K33" s="1"/>
  <c r="G14" i="1"/>
  <c r="L32" i="2"/>
  <c r="K32" s="1"/>
  <c r="G11" i="1"/>
  <c r="M11" i="2"/>
  <c r="K11" s="1"/>
  <c r="H14" i="1"/>
  <c r="F14"/>
  <c r="M12" i="2"/>
  <c r="L18"/>
  <c r="K18" s="1"/>
  <c r="L22"/>
  <c r="L34"/>
  <c r="K34" s="1"/>
  <c r="N10" l="1"/>
  <c r="G8" i="1"/>
  <c r="O10" i="2"/>
  <c r="D9" i="1"/>
  <c r="D13"/>
  <c r="P10" i="2"/>
  <c r="E16" i="1"/>
  <c r="E11"/>
  <c r="L30" i="2"/>
  <c r="K30" s="1"/>
  <c r="K14"/>
  <c r="H10" i="1"/>
  <c r="H8" s="1"/>
  <c r="E10"/>
  <c r="D16"/>
  <c r="D11"/>
  <c r="F8"/>
  <c r="E15"/>
  <c r="D15" s="1"/>
  <c r="M10" i="2"/>
  <c r="L12"/>
  <c r="L13"/>
  <c r="K13" s="1"/>
  <c r="D10" i="1" l="1"/>
  <c r="E14"/>
  <c r="D14" s="1"/>
  <c r="E9"/>
  <c r="L10" i="2"/>
  <c r="K10" s="1"/>
  <c r="E8" i="1" l="1"/>
</calcChain>
</file>

<file path=xl/sharedStrings.xml><?xml version="1.0" encoding="utf-8"?>
<sst xmlns="http://schemas.openxmlformats.org/spreadsheetml/2006/main" count="138" uniqueCount="66">
  <si>
    <t>№ п/п</t>
  </si>
  <si>
    <t>Наименование Программы/Подпрограммы</t>
  </si>
  <si>
    <t>Источники финансирования</t>
  </si>
  <si>
    <t>1.</t>
  </si>
  <si>
    <t>Всего</t>
  </si>
  <si>
    <t>краевой бюджет</t>
  </si>
  <si>
    <t>местный бюджет</t>
  </si>
  <si>
    <t>в том числе по годам</t>
  </si>
  <si>
    <t>1.1</t>
  </si>
  <si>
    <t>1.2</t>
  </si>
  <si>
    <t>Натуральные показатели</t>
  </si>
  <si>
    <t>шт.</t>
  </si>
  <si>
    <t>Наименование Прогаммы/Подпрограммы/мероприятия</t>
  </si>
  <si>
    <t>Сроки сполнения мероприятий</t>
  </si>
  <si>
    <t>Объем/источники финансирования</t>
  </si>
  <si>
    <t>Исполнители мероприятий</t>
  </si>
  <si>
    <t>Ед. изм.</t>
  </si>
  <si>
    <t>Всего, в т.ч:</t>
  </si>
  <si>
    <t>Федеральный бюджет</t>
  </si>
  <si>
    <t>Краевой бюджет</t>
  </si>
  <si>
    <t>Местный бюджет</t>
  </si>
  <si>
    <t xml:space="preserve"> 1.1</t>
  </si>
  <si>
    <t xml:space="preserve"> 1.2</t>
  </si>
  <si>
    <t xml:space="preserve">Финансовое обеспечение реализации муниципальной программы «Обращение с отходами производства и потребления 
в Елизовском городском поселении»
</t>
  </si>
  <si>
    <t xml:space="preserve">Приложение  2                                                                                                                               к Программе «Обращение с отходами производства и потребления в Елизовском городском поселении»
</t>
  </si>
  <si>
    <t>Подпрограмма 1 "Ликвилдация мест стихийного несанкционированного размещения отходов производства и потребления на территории Елизовского городского поселения"</t>
  </si>
  <si>
    <t>Подпрограмма 2 "Развитие комплекснорй системы обращенеия с твердыми коммунальными отходами на территории Елизовского городского поселения"</t>
  </si>
  <si>
    <t>Муниципальная программа «Обращение с отходами производства и потребления 
в Елизовском городском поселении»</t>
  </si>
  <si>
    <t>Основное мероприятие 1 "Уборка ТКО с территорий зеленых насаждений, вдоль дорог федерального и краевого значения вне полосы отвода дороги, водоохранных зон, входящих в территорию Елизовского городского поселения, с целью недопущения загрязнения окружающей среды"</t>
  </si>
  <si>
    <t>кв.м.</t>
  </si>
  <si>
    <t>Основное мероприятие 2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</t>
  </si>
  <si>
    <t>МБУ "Благоустройство города Елизово"</t>
  </si>
  <si>
    <t>м.куб./ тн.</t>
  </si>
  <si>
    <t>Основное мероприятие 1 "Создание доступной системы накопления (раздельного накопления) отходов, в том числе твердых коммунальных отходов"</t>
  </si>
  <si>
    <t xml:space="preserve"> 2.1</t>
  </si>
  <si>
    <t>100/1</t>
  </si>
  <si>
    <t xml:space="preserve">Перечень основных мероприятий  Программы «Обращение с отходами производства и потребления 
в Елизовском городском поселении»
</t>
  </si>
  <si>
    <t>2.2.</t>
  </si>
  <si>
    <t>Основное мероприятие 2 "Обустройство контейнерных площадок для участия в создании доступной системы накопления (раздельного накопления) отходов, в том числе твердых коммунальных отходов (ТКО) на территориях городских и сельских поселений "</t>
  </si>
  <si>
    <t xml:space="preserve"> 1.3</t>
  </si>
  <si>
    <t>тн.</t>
  </si>
  <si>
    <t>188/2,9</t>
  </si>
  <si>
    <t>Управление ЖКХ администрации ЕГП</t>
  </si>
  <si>
    <t>Количество, в том числе по годам:</t>
  </si>
  <si>
    <t>х</t>
  </si>
  <si>
    <t>Основное мероприятие 3  "Выявление случаев причинения вреда окружающей среде при размещении бесхозяйственных отходов шин, покрышек"</t>
  </si>
  <si>
    <t xml:space="preserve">Приложение 1
к  Программе «Обращение с отходами производства и потребления в Елизовском городском поселении»
</t>
  </si>
  <si>
    <t>2020-2024</t>
  </si>
  <si>
    <t xml:space="preserve">Приложение  3                                                                                                                               к Программе «Обращение с отходами производства и потребления в Елизовском городском поселении»
</t>
  </si>
  <si>
    <t>Целевой показатель (индикатор)</t>
  </si>
  <si>
    <t>Планируемое значение</t>
  </si>
  <si>
    <t>Задача: Предупреждение причинения вреда окружающей среде при размещении бесхозяйных отходов, в том числе твердых коммунальных отходов</t>
  </si>
  <si>
    <t>Уборка ТКО с территорий зеленых насаждений, вдоль дорог федерального и краевого значения вне полосы отвода дороги, водоохранных зон, входящих в территорию Елизовского городского поселения, с целью недопущения загрязнения окружающей среды</t>
  </si>
  <si>
    <t>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</t>
  </si>
  <si>
    <t>м.куб./тн.</t>
  </si>
  <si>
    <t>Утилизация автомобильных покрышек</t>
  </si>
  <si>
    <t>Задача: Информирование населения о реализации Программы</t>
  </si>
  <si>
    <t>Размещение информации об итогах реализации Программы в информационно-телекоммуникационной сети «Интернет» на официальном сайте  администрации Елизовского городского поселения</t>
  </si>
  <si>
    <t>размещение</t>
  </si>
  <si>
    <t>Задача: Организация системы раздельного накопления отходов, в том числе твердых коммунальных отходов</t>
  </si>
  <si>
    <t>Создание мест накопления  (раздельного накопления) отходов, в том числе твердых коммунальных отходов</t>
  </si>
  <si>
    <t xml:space="preserve">    ».</t>
  </si>
  <si>
    <t>тыс. рублей</t>
  </si>
  <si>
    <t>Подпрограмма 1 «Ликвидация мест стихийного несанкционированного размещения отходов производства и потребления на территории Елизовского городского поселения»</t>
  </si>
  <si>
    <t>Подпрограмма 2 «Развитие комплекснорй системы обращенеия с твердыми коммунальными отходами на территории Елизовского городского поселения»</t>
  </si>
  <si>
    <t>156/2,4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</si>
</sst>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20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justify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8" fillId="0" borderId="0" xfId="0" applyFont="1"/>
    <xf numFmtId="0" fontId="8" fillId="0" borderId="0" xfId="0" applyFont="1" applyAlignment="1">
      <alignment wrapText="1"/>
    </xf>
    <xf numFmtId="0" fontId="10" fillId="0" borderId="4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vertical="center" wrapText="1"/>
    </xf>
    <xf numFmtId="0" fontId="1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0" fillId="0" borderId="0" xfId="0" applyBorder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Fill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1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top" wrapText="1"/>
    </xf>
    <xf numFmtId="0" fontId="18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topLeftCell="A7" workbookViewId="0">
      <selection activeCell="C16" sqref="C16"/>
    </sheetView>
  </sheetViews>
  <sheetFormatPr defaultRowHeight="14.4"/>
  <cols>
    <col min="1" max="1" width="5.5546875" customWidth="1"/>
    <col min="2" max="2" width="40" customWidth="1"/>
    <col min="3" max="3" width="19.44140625" customWidth="1"/>
    <col min="4" max="5" width="15.5546875" customWidth="1"/>
    <col min="6" max="6" width="15.5546875" style="42" customWidth="1"/>
    <col min="7" max="9" width="15.5546875" customWidth="1"/>
    <col min="10" max="10" width="28.33203125" customWidth="1"/>
  </cols>
  <sheetData>
    <row r="1" spans="1:10" ht="15" customHeight="1">
      <c r="A1" s="3"/>
      <c r="B1" s="3"/>
      <c r="C1" s="4"/>
      <c r="D1" s="4"/>
      <c r="E1" s="1"/>
      <c r="F1" s="61" t="s">
        <v>46</v>
      </c>
      <c r="G1" s="61"/>
      <c r="H1" s="61"/>
      <c r="I1" s="61"/>
    </row>
    <row r="2" spans="1:10" ht="46.5" customHeight="1">
      <c r="A2" s="3"/>
      <c r="B2" s="3"/>
      <c r="C2" s="4"/>
      <c r="D2" s="4"/>
      <c r="F2" s="61"/>
      <c r="G2" s="61"/>
      <c r="H2" s="61"/>
      <c r="I2" s="61"/>
    </row>
    <row r="3" spans="1:10" ht="20.25" customHeight="1">
      <c r="A3" s="3"/>
      <c r="B3" s="3"/>
      <c r="C3" s="4"/>
      <c r="D3" s="4"/>
      <c r="F3" s="43"/>
      <c r="G3" s="15"/>
      <c r="H3" s="15"/>
      <c r="I3" s="15"/>
    </row>
    <row r="4" spans="1:10" ht="40.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</row>
    <row r="5" spans="1:10" s="19" customFormat="1" ht="17.25" customHeight="1">
      <c r="A5" s="16"/>
      <c r="B5" s="16"/>
      <c r="C5" s="16"/>
      <c r="D5" s="16"/>
      <c r="E5" s="16"/>
      <c r="F5" s="44"/>
      <c r="G5" s="16"/>
      <c r="H5" s="16"/>
      <c r="I5" s="26" t="s">
        <v>62</v>
      </c>
    </row>
    <row r="6" spans="1:10" ht="21" customHeight="1">
      <c r="A6" s="64" t="s">
        <v>0</v>
      </c>
      <c r="B6" s="65" t="s">
        <v>1</v>
      </c>
      <c r="C6" s="65" t="s">
        <v>2</v>
      </c>
      <c r="D6" s="65" t="s">
        <v>4</v>
      </c>
      <c r="E6" s="63" t="s">
        <v>7</v>
      </c>
      <c r="F6" s="63"/>
      <c r="G6" s="63"/>
      <c r="H6" s="63"/>
      <c r="I6" s="63"/>
    </row>
    <row r="7" spans="1:10" ht="19.2" customHeight="1">
      <c r="A7" s="64"/>
      <c r="B7" s="65"/>
      <c r="C7" s="65"/>
      <c r="D7" s="65"/>
      <c r="E7" s="6">
        <v>2020</v>
      </c>
      <c r="F7" s="45">
        <v>2021</v>
      </c>
      <c r="G7" s="6">
        <v>2022</v>
      </c>
      <c r="H7" s="6">
        <v>2023</v>
      </c>
      <c r="I7" s="6">
        <v>2024</v>
      </c>
    </row>
    <row r="8" spans="1:10" ht="31.95" customHeight="1">
      <c r="A8" s="57" t="s">
        <v>3</v>
      </c>
      <c r="B8" s="58" t="s">
        <v>27</v>
      </c>
      <c r="C8" s="20" t="s">
        <v>4</v>
      </c>
      <c r="D8" s="7">
        <v>18447.156859999999</v>
      </c>
      <c r="E8" s="7">
        <f>E9+E10</f>
        <v>6807.7595000000001</v>
      </c>
      <c r="F8" s="46">
        <f t="shared" ref="F8:I8" si="0">F9+F10</f>
        <v>3663.0237200000001</v>
      </c>
      <c r="G8" s="46">
        <f t="shared" si="0"/>
        <v>4968.72199</v>
      </c>
      <c r="H8" s="7">
        <f>H9+H10</f>
        <v>2136.7627600000001</v>
      </c>
      <c r="I8" s="7">
        <f t="shared" si="0"/>
        <v>870.88888999999995</v>
      </c>
      <c r="J8" s="9"/>
    </row>
    <row r="9" spans="1:10" ht="31.95" customHeight="1">
      <c r="A9" s="57"/>
      <c r="B9" s="59"/>
      <c r="C9" s="20" t="s">
        <v>5</v>
      </c>
      <c r="D9" s="7">
        <f>SUM(E9:I9)</f>
        <v>8795.2880000000005</v>
      </c>
      <c r="E9" s="7">
        <f>E12+E15</f>
        <v>3677.4829999999997</v>
      </c>
      <c r="F9" s="46">
        <f t="shared" ref="F9:I10" si="1">F12+F15</f>
        <v>2587.0650000000001</v>
      </c>
      <c r="G9" s="7">
        <f t="shared" si="1"/>
        <v>2530.7399999999998</v>
      </c>
      <c r="H9" s="7">
        <f t="shared" si="1"/>
        <v>0</v>
      </c>
      <c r="I9" s="7">
        <f t="shared" si="1"/>
        <v>0</v>
      </c>
      <c r="J9" s="9"/>
    </row>
    <row r="10" spans="1:10" ht="31.95" customHeight="1">
      <c r="A10" s="57"/>
      <c r="B10" s="60"/>
      <c r="C10" s="20" t="s">
        <v>6</v>
      </c>
      <c r="D10" s="7">
        <f t="shared" ref="D10:D16" si="2">SUM(E10:I10)</f>
        <v>9651.8688600000005</v>
      </c>
      <c r="E10" s="7">
        <f>E13+E16</f>
        <v>3130.2764999999999</v>
      </c>
      <c r="F10" s="46">
        <f t="shared" ref="F10:H10" si="3">F13+F16</f>
        <v>1075.9587200000001</v>
      </c>
      <c r="G10" s="7">
        <f t="shared" si="3"/>
        <v>2437.9819900000002</v>
      </c>
      <c r="H10" s="7">
        <f t="shared" si="3"/>
        <v>2136.7627600000001</v>
      </c>
      <c r="I10" s="7">
        <f t="shared" si="1"/>
        <v>870.88888999999995</v>
      </c>
      <c r="J10" s="9"/>
    </row>
    <row r="11" spans="1:10" ht="31.95" customHeight="1">
      <c r="A11" s="54" t="s">
        <v>8</v>
      </c>
      <c r="B11" s="55" t="s">
        <v>63</v>
      </c>
      <c r="C11" s="20" t="s">
        <v>4</v>
      </c>
      <c r="D11" s="7">
        <f t="shared" si="2"/>
        <v>10563.92144</v>
      </c>
      <c r="E11" s="7">
        <f>E12+E13</f>
        <v>2665.3985299999999</v>
      </c>
      <c r="F11" s="46">
        <f t="shared" ref="F11:I11" si="4">F12+F13</f>
        <v>1871.3570500000001</v>
      </c>
      <c r="G11" s="7">
        <f t="shared" si="4"/>
        <v>3238.6031000000003</v>
      </c>
      <c r="H11" s="7">
        <f t="shared" si="4"/>
        <v>1986.7627600000001</v>
      </c>
      <c r="I11" s="8">
        <f t="shared" si="4"/>
        <v>801.8</v>
      </c>
      <c r="J11" s="9"/>
    </row>
    <row r="12" spans="1:10" ht="31.95" customHeight="1">
      <c r="A12" s="54"/>
      <c r="B12" s="55"/>
      <c r="C12" s="21" t="s">
        <v>5</v>
      </c>
      <c r="D12" s="7">
        <f t="shared" si="2"/>
        <v>3293.8869999999997</v>
      </c>
      <c r="E12" s="8">
        <f>'прил 2'!L16</f>
        <v>865.31200000000001</v>
      </c>
      <c r="F12" s="47">
        <f>'прил 2'!M16</f>
        <v>1087.0650000000001</v>
      </c>
      <c r="G12" s="8">
        <f>'прил 2'!N16</f>
        <v>1341.51</v>
      </c>
      <c r="H12" s="8">
        <f>'прил 2'!O16</f>
        <v>0</v>
      </c>
      <c r="I12" s="8">
        <f>'прил 2'!P16</f>
        <v>0</v>
      </c>
      <c r="J12" s="9"/>
    </row>
    <row r="13" spans="1:10" ht="31.95" customHeight="1">
      <c r="A13" s="54"/>
      <c r="B13" s="55"/>
      <c r="C13" s="21" t="s">
        <v>6</v>
      </c>
      <c r="D13" s="7">
        <f t="shared" si="2"/>
        <v>7270.0344400000004</v>
      </c>
      <c r="E13" s="8">
        <f>'прил 2'!L17</f>
        <v>1800.08653</v>
      </c>
      <c r="F13" s="47">
        <f>'прил 2'!M17</f>
        <v>784.29205000000002</v>
      </c>
      <c r="G13" s="8">
        <f>'прил 2'!N17</f>
        <v>1897.0931</v>
      </c>
      <c r="H13" s="8">
        <f>'прил 2'!O17</f>
        <v>1986.7627600000001</v>
      </c>
      <c r="I13" s="8">
        <f>'прил 2'!P17</f>
        <v>801.8</v>
      </c>
      <c r="J13" s="9"/>
    </row>
    <row r="14" spans="1:10" ht="31.95" customHeight="1">
      <c r="A14" s="54" t="s">
        <v>9</v>
      </c>
      <c r="B14" s="56" t="s">
        <v>64</v>
      </c>
      <c r="C14" s="22" t="s">
        <v>4</v>
      </c>
      <c r="D14" s="7">
        <f t="shared" si="2"/>
        <v>7883.23542</v>
      </c>
      <c r="E14" s="23">
        <f>E15+E16</f>
        <v>4142.3609699999997</v>
      </c>
      <c r="F14" s="46">
        <f t="shared" ref="F14:I14" si="5">F15+F16</f>
        <v>1791.6666700000001</v>
      </c>
      <c r="G14" s="23">
        <f t="shared" si="5"/>
        <v>1730.11889</v>
      </c>
      <c r="H14" s="23">
        <f t="shared" si="5"/>
        <v>150</v>
      </c>
      <c r="I14" s="24">
        <f t="shared" si="5"/>
        <v>69.088890000000006</v>
      </c>
      <c r="J14" s="9"/>
    </row>
    <row r="15" spans="1:10" ht="31.95" customHeight="1">
      <c r="A15" s="54"/>
      <c r="B15" s="56"/>
      <c r="C15" s="25" t="s">
        <v>5</v>
      </c>
      <c r="D15" s="7">
        <f t="shared" si="2"/>
        <v>5501.4009999999998</v>
      </c>
      <c r="E15" s="24">
        <f>'прил 2'!L32</f>
        <v>2812.1709999999998</v>
      </c>
      <c r="F15" s="47">
        <f>'прил 2'!M32</f>
        <v>1500</v>
      </c>
      <c r="G15" s="24">
        <f>'прил 2'!N32</f>
        <v>1189.23</v>
      </c>
      <c r="H15" s="24">
        <f>'прил 2'!O32</f>
        <v>0</v>
      </c>
      <c r="I15" s="24">
        <f>'прил 2'!P32</f>
        <v>0</v>
      </c>
      <c r="J15" s="9"/>
    </row>
    <row r="16" spans="1:10" ht="31.95" customHeight="1">
      <c r="A16" s="54"/>
      <c r="B16" s="56"/>
      <c r="C16" s="25" t="s">
        <v>6</v>
      </c>
      <c r="D16" s="7">
        <f t="shared" si="2"/>
        <v>2381.8344200000001</v>
      </c>
      <c r="E16" s="24">
        <f>'прил 2'!L33</f>
        <v>1330.1899699999999</v>
      </c>
      <c r="F16" s="47">
        <f>'прил 2'!M33</f>
        <v>291.66667000000001</v>
      </c>
      <c r="G16" s="24">
        <f>'прил 2'!N33</f>
        <v>540.88888999999995</v>
      </c>
      <c r="H16" s="24">
        <f>'прил 2'!O33</f>
        <v>150</v>
      </c>
      <c r="I16" s="24">
        <f>'прил 2'!P33</f>
        <v>69.088890000000006</v>
      </c>
      <c r="J16" s="9"/>
    </row>
    <row r="17" spans="1:1">
      <c r="A17" s="2"/>
    </row>
  </sheetData>
  <mergeCells count="13">
    <mergeCell ref="F1:I2"/>
    <mergeCell ref="A4:I4"/>
    <mergeCell ref="E6:I6"/>
    <mergeCell ref="A6:A7"/>
    <mergeCell ref="B6:B7"/>
    <mergeCell ref="C6:C7"/>
    <mergeCell ref="D6:D7"/>
    <mergeCell ref="A11:A13"/>
    <mergeCell ref="B11:B13"/>
    <mergeCell ref="A14:A16"/>
    <mergeCell ref="B14:B16"/>
    <mergeCell ref="A8:A10"/>
    <mergeCell ref="B8:B10"/>
  </mergeCells>
  <pageMargins left="0.31496062992125984" right="0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zoomScaleSheetLayoutView="100" workbookViewId="0">
      <selection activeCell="I10" sqref="I10:I13"/>
    </sheetView>
  </sheetViews>
  <sheetFormatPr defaultColWidth="8.88671875" defaultRowHeight="13.2"/>
  <cols>
    <col min="1" max="1" width="5.33203125" style="10" customWidth="1"/>
    <col min="2" max="2" width="32.5546875" style="10" customWidth="1"/>
    <col min="3" max="3" width="6.5546875" style="10" customWidth="1"/>
    <col min="4" max="4" width="7.5546875" style="10" customWidth="1"/>
    <col min="5" max="5" width="8" style="10" customWidth="1"/>
    <col min="6" max="8" width="6.88671875" style="10" customWidth="1"/>
    <col min="9" max="9" width="10.44140625" style="10" customWidth="1"/>
    <col min="10" max="10" width="18.109375" style="10" customWidth="1"/>
    <col min="11" max="11" width="11.88671875" style="10" bestFit="1" customWidth="1"/>
    <col min="12" max="12" width="12.33203125" style="10" customWidth="1"/>
    <col min="13" max="13" width="12.6640625" style="51" customWidth="1"/>
    <col min="14" max="14" width="12.6640625" style="10" customWidth="1"/>
    <col min="15" max="16" width="11.6640625" style="10" customWidth="1"/>
    <col min="17" max="17" width="14.44140625" style="10" customWidth="1"/>
    <col min="18" max="16384" width="8.88671875" style="10"/>
  </cols>
  <sheetData>
    <row r="1" spans="1:22" ht="22.5" customHeight="1">
      <c r="M1" s="82" t="s">
        <v>24</v>
      </c>
      <c r="N1" s="82"/>
      <c r="O1" s="82"/>
      <c r="P1" s="82"/>
      <c r="Q1" s="82"/>
    </row>
    <row r="2" spans="1:22" ht="22.5" customHeight="1">
      <c r="M2" s="82"/>
      <c r="N2" s="82"/>
      <c r="O2" s="82"/>
      <c r="P2" s="82"/>
      <c r="Q2" s="82"/>
    </row>
    <row r="3" spans="1:22" ht="22.5" customHeight="1">
      <c r="M3" s="82"/>
      <c r="N3" s="82"/>
      <c r="O3" s="82"/>
      <c r="P3" s="82"/>
      <c r="Q3" s="82"/>
    </row>
    <row r="4" spans="1:22" ht="19.2" customHeight="1">
      <c r="M4" s="48"/>
      <c r="N4" s="5"/>
      <c r="O4" s="5"/>
      <c r="P4" s="5"/>
      <c r="Q4" s="5"/>
    </row>
    <row r="5" spans="1:22" ht="43.5" customHeight="1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22" ht="14.4" customHeight="1">
      <c r="A6" s="27"/>
      <c r="B6" s="28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22" ht="15" customHeight="1">
      <c r="A7" s="68" t="s">
        <v>0</v>
      </c>
      <c r="B7" s="68" t="s">
        <v>12</v>
      </c>
      <c r="C7" s="84" t="s">
        <v>10</v>
      </c>
      <c r="D7" s="85"/>
      <c r="E7" s="85"/>
      <c r="F7" s="85"/>
      <c r="G7" s="85"/>
      <c r="H7" s="86"/>
      <c r="I7" s="68" t="s">
        <v>13</v>
      </c>
      <c r="J7" s="68" t="s">
        <v>14</v>
      </c>
      <c r="K7" s="68" t="s">
        <v>4</v>
      </c>
      <c r="L7" s="71" t="s">
        <v>7</v>
      </c>
      <c r="M7" s="71"/>
      <c r="N7" s="71"/>
      <c r="O7" s="71"/>
      <c r="P7" s="53"/>
      <c r="Q7" s="68" t="s">
        <v>15</v>
      </c>
    </row>
    <row r="8" spans="1:22" ht="15" customHeight="1">
      <c r="A8" s="68"/>
      <c r="B8" s="68"/>
      <c r="C8" s="68" t="s">
        <v>16</v>
      </c>
      <c r="D8" s="84" t="s">
        <v>43</v>
      </c>
      <c r="E8" s="85"/>
      <c r="F8" s="85"/>
      <c r="G8" s="85"/>
      <c r="H8" s="86"/>
      <c r="I8" s="68"/>
      <c r="J8" s="68"/>
      <c r="K8" s="68"/>
      <c r="L8" s="68">
        <v>2020</v>
      </c>
      <c r="M8" s="69">
        <v>2021</v>
      </c>
      <c r="N8" s="68">
        <v>2022</v>
      </c>
      <c r="O8" s="68">
        <v>2023</v>
      </c>
      <c r="P8" s="68">
        <v>2024</v>
      </c>
      <c r="Q8" s="68"/>
    </row>
    <row r="9" spans="1:22" ht="26.4" customHeight="1">
      <c r="A9" s="68"/>
      <c r="B9" s="68"/>
      <c r="C9" s="68"/>
      <c r="D9" s="52">
        <v>2020</v>
      </c>
      <c r="E9" s="52">
        <v>2021</v>
      </c>
      <c r="F9" s="52">
        <v>2022</v>
      </c>
      <c r="G9" s="52">
        <v>2023</v>
      </c>
      <c r="H9" s="52">
        <v>2024</v>
      </c>
      <c r="I9" s="68"/>
      <c r="J9" s="68"/>
      <c r="K9" s="68"/>
      <c r="L9" s="68"/>
      <c r="M9" s="69"/>
      <c r="N9" s="68"/>
      <c r="O9" s="68"/>
      <c r="P9" s="68"/>
      <c r="Q9" s="68"/>
      <c r="R9" s="11"/>
      <c r="S9" s="11"/>
      <c r="T9" s="11"/>
      <c r="U9" s="11"/>
      <c r="V9" s="11"/>
    </row>
    <row r="10" spans="1:22" ht="18" customHeight="1">
      <c r="A10" s="71"/>
      <c r="B10" s="87" t="s">
        <v>27</v>
      </c>
      <c r="C10" s="70" t="s">
        <v>44</v>
      </c>
      <c r="D10" s="70" t="s">
        <v>44</v>
      </c>
      <c r="E10" s="70" t="s">
        <v>44</v>
      </c>
      <c r="F10" s="70" t="s">
        <v>44</v>
      </c>
      <c r="G10" s="70" t="s">
        <v>44</v>
      </c>
      <c r="H10" s="70" t="s">
        <v>44</v>
      </c>
      <c r="I10" s="71" t="s">
        <v>47</v>
      </c>
      <c r="J10" s="29" t="s">
        <v>17</v>
      </c>
      <c r="K10" s="30">
        <f>SUM(L10:P10)</f>
        <v>18447.156859999999</v>
      </c>
      <c r="L10" s="30">
        <f>SUM(L11:L13)</f>
        <v>6807.7595000000001</v>
      </c>
      <c r="M10" s="49">
        <f>SUM(M11:M13)</f>
        <v>3663.0237200000001</v>
      </c>
      <c r="N10" s="30">
        <f>SUM(N11:N13)</f>
        <v>4968.72199</v>
      </c>
      <c r="O10" s="30">
        <f>SUM(O11:O13)</f>
        <v>2136.7627600000001</v>
      </c>
      <c r="P10" s="30">
        <f>SUM(P11:P13)</f>
        <v>870.88888999999995</v>
      </c>
      <c r="Q10" s="12"/>
    </row>
    <row r="11" spans="1:22" ht="18" customHeight="1">
      <c r="A11" s="71"/>
      <c r="B11" s="87"/>
      <c r="C11" s="66"/>
      <c r="D11" s="66"/>
      <c r="E11" s="66"/>
      <c r="F11" s="66"/>
      <c r="G11" s="66"/>
      <c r="H11" s="66"/>
      <c r="I11" s="72"/>
      <c r="J11" s="29" t="s">
        <v>18</v>
      </c>
      <c r="K11" s="30">
        <f t="shared" ref="K11:K13" si="0">SUM(L11:P11)</f>
        <v>0</v>
      </c>
      <c r="L11" s="30">
        <f t="shared" ref="L11:O13" si="1">L15+L31</f>
        <v>0</v>
      </c>
      <c r="M11" s="49">
        <f t="shared" si="1"/>
        <v>0</v>
      </c>
      <c r="N11" s="30">
        <f t="shared" si="1"/>
        <v>0</v>
      </c>
      <c r="O11" s="30">
        <f t="shared" si="1"/>
        <v>0</v>
      </c>
      <c r="P11" s="30">
        <f t="shared" ref="P11" si="2">P15+P31</f>
        <v>0</v>
      </c>
      <c r="Q11" s="66" t="s">
        <v>44</v>
      </c>
    </row>
    <row r="12" spans="1:22" ht="18" customHeight="1">
      <c r="A12" s="71"/>
      <c r="B12" s="87"/>
      <c r="C12" s="66"/>
      <c r="D12" s="66"/>
      <c r="E12" s="66"/>
      <c r="F12" s="66"/>
      <c r="G12" s="66"/>
      <c r="H12" s="66"/>
      <c r="I12" s="72"/>
      <c r="J12" s="29" t="s">
        <v>19</v>
      </c>
      <c r="K12" s="30">
        <f>SUM(L12:P12)</f>
        <v>8795.2880000000005</v>
      </c>
      <c r="L12" s="30">
        <f t="shared" ref="L12" si="3">L16+L32</f>
        <v>3677.4829999999997</v>
      </c>
      <c r="M12" s="49">
        <f t="shared" si="1"/>
        <v>2587.0650000000001</v>
      </c>
      <c r="N12" s="30">
        <f t="shared" si="1"/>
        <v>2530.7399999999998</v>
      </c>
      <c r="O12" s="30">
        <f>O16+O32</f>
        <v>0</v>
      </c>
      <c r="P12" s="30">
        <f t="shared" ref="P12" si="4">P16+P32</f>
        <v>0</v>
      </c>
      <c r="Q12" s="66"/>
    </row>
    <row r="13" spans="1:22" ht="18" customHeight="1">
      <c r="A13" s="71"/>
      <c r="B13" s="87"/>
      <c r="C13" s="67"/>
      <c r="D13" s="67"/>
      <c r="E13" s="67"/>
      <c r="F13" s="67"/>
      <c r="G13" s="67"/>
      <c r="H13" s="67"/>
      <c r="I13" s="72"/>
      <c r="J13" s="29" t="s">
        <v>20</v>
      </c>
      <c r="K13" s="30">
        <f t="shared" si="0"/>
        <v>9651.8688600000005</v>
      </c>
      <c r="L13" s="30">
        <f t="shared" ref="L13" si="5">L17+L33</f>
        <v>3130.2764999999999</v>
      </c>
      <c r="M13" s="49">
        <f t="shared" si="1"/>
        <v>1075.9587200000001</v>
      </c>
      <c r="N13" s="30">
        <f t="shared" si="1"/>
        <v>2437.9819900000002</v>
      </c>
      <c r="O13" s="30">
        <f t="shared" si="1"/>
        <v>2136.7627600000001</v>
      </c>
      <c r="P13" s="30">
        <f t="shared" ref="P13" si="6">P17+P33</f>
        <v>870.88888999999995</v>
      </c>
      <c r="Q13" s="66"/>
    </row>
    <row r="14" spans="1:22" ht="18" customHeight="1">
      <c r="A14" s="97">
        <v>1</v>
      </c>
      <c r="B14" s="92" t="s">
        <v>25</v>
      </c>
      <c r="C14" s="98" t="s">
        <v>44</v>
      </c>
      <c r="D14" s="98" t="s">
        <v>44</v>
      </c>
      <c r="E14" s="98" t="s">
        <v>44</v>
      </c>
      <c r="F14" s="98" t="s">
        <v>44</v>
      </c>
      <c r="G14" s="98" t="s">
        <v>44</v>
      </c>
      <c r="H14" s="98" t="s">
        <v>44</v>
      </c>
      <c r="I14" s="99" t="s">
        <v>47</v>
      </c>
      <c r="J14" s="94" t="s">
        <v>17</v>
      </c>
      <c r="K14" s="32">
        <f>SUM(L14:P14)</f>
        <v>10563.92144</v>
      </c>
      <c r="L14" s="32">
        <f>SUM(L15:L17)</f>
        <v>2665.3985299999999</v>
      </c>
      <c r="M14" s="32">
        <f>SUM(M15:M17)</f>
        <v>1871.3570500000001</v>
      </c>
      <c r="N14" s="32">
        <f>SUM(N15:N17)</f>
        <v>3238.6031000000003</v>
      </c>
      <c r="O14" s="32">
        <f>SUM(O15:O17)</f>
        <v>1986.7627600000001</v>
      </c>
      <c r="P14" s="32">
        <f>SUM(P15:P17)</f>
        <v>801.8</v>
      </c>
      <c r="Q14" s="66"/>
    </row>
    <row r="15" spans="1:22" ht="18" customHeight="1">
      <c r="A15" s="97"/>
      <c r="B15" s="92"/>
      <c r="C15" s="100"/>
      <c r="D15" s="100"/>
      <c r="E15" s="100"/>
      <c r="F15" s="100"/>
      <c r="G15" s="100"/>
      <c r="H15" s="100"/>
      <c r="I15" s="101"/>
      <c r="J15" s="94" t="s">
        <v>18</v>
      </c>
      <c r="K15" s="32">
        <f t="shared" ref="K15:K17" si="7">SUM(L15:P15)</f>
        <v>0</v>
      </c>
      <c r="L15" s="32">
        <f>L19+L23+L27</f>
        <v>0</v>
      </c>
      <c r="M15" s="32">
        <f t="shared" ref="M15:O15" si="8">M19+M23+M27</f>
        <v>0</v>
      </c>
      <c r="N15" s="32">
        <f t="shared" si="8"/>
        <v>0</v>
      </c>
      <c r="O15" s="32">
        <f t="shared" si="8"/>
        <v>0</v>
      </c>
      <c r="P15" s="32">
        <f t="shared" ref="P15" si="9">P19+P23+P27</f>
        <v>0</v>
      </c>
      <c r="Q15" s="66"/>
    </row>
    <row r="16" spans="1:22" ht="18" customHeight="1">
      <c r="A16" s="97"/>
      <c r="B16" s="92"/>
      <c r="C16" s="100"/>
      <c r="D16" s="100"/>
      <c r="E16" s="100"/>
      <c r="F16" s="100"/>
      <c r="G16" s="100"/>
      <c r="H16" s="100"/>
      <c r="I16" s="101"/>
      <c r="J16" s="94" t="s">
        <v>19</v>
      </c>
      <c r="K16" s="32">
        <f t="shared" si="7"/>
        <v>3293.8869999999997</v>
      </c>
      <c r="L16" s="32">
        <f t="shared" ref="L16:O17" si="10">L20+L24+L28</f>
        <v>865.31200000000001</v>
      </c>
      <c r="M16" s="32">
        <f t="shared" si="10"/>
        <v>1087.0650000000001</v>
      </c>
      <c r="N16" s="32">
        <f t="shared" si="10"/>
        <v>1341.51</v>
      </c>
      <c r="O16" s="32">
        <f t="shared" si="10"/>
        <v>0</v>
      </c>
      <c r="P16" s="32">
        <f t="shared" ref="P16" si="11">P20+P24+P28</f>
        <v>0</v>
      </c>
      <c r="Q16" s="66"/>
    </row>
    <row r="17" spans="1:17" ht="18" customHeight="1">
      <c r="A17" s="97"/>
      <c r="B17" s="92"/>
      <c r="C17" s="102"/>
      <c r="D17" s="102"/>
      <c r="E17" s="102"/>
      <c r="F17" s="102"/>
      <c r="G17" s="102"/>
      <c r="H17" s="102"/>
      <c r="I17" s="103"/>
      <c r="J17" s="94" t="s">
        <v>20</v>
      </c>
      <c r="K17" s="32">
        <f t="shared" si="7"/>
        <v>7270.0344400000004</v>
      </c>
      <c r="L17" s="32">
        <f t="shared" si="10"/>
        <v>1800.08653</v>
      </c>
      <c r="M17" s="32">
        <f t="shared" si="10"/>
        <v>784.29205000000002</v>
      </c>
      <c r="N17" s="32">
        <f t="shared" si="10"/>
        <v>1897.0931</v>
      </c>
      <c r="O17" s="32">
        <f t="shared" si="10"/>
        <v>1986.7627600000001</v>
      </c>
      <c r="P17" s="32">
        <f t="shared" ref="P17" si="12">P21+P25+P29</f>
        <v>801.8</v>
      </c>
      <c r="Q17" s="67"/>
    </row>
    <row r="18" spans="1:17" ht="22.2" customHeight="1">
      <c r="A18" s="71" t="s">
        <v>21</v>
      </c>
      <c r="B18" s="78" t="s">
        <v>28</v>
      </c>
      <c r="C18" s="71" t="s">
        <v>29</v>
      </c>
      <c r="D18" s="71">
        <v>55868</v>
      </c>
      <c r="E18" s="71">
        <v>55868</v>
      </c>
      <c r="F18" s="71">
        <v>55868</v>
      </c>
      <c r="G18" s="79">
        <v>55868</v>
      </c>
      <c r="H18" s="79">
        <v>55868</v>
      </c>
      <c r="I18" s="71" t="s">
        <v>47</v>
      </c>
      <c r="J18" s="17" t="s">
        <v>17</v>
      </c>
      <c r="K18" s="30">
        <f>SUM(L18:P18)</f>
        <v>3883.2038600000001</v>
      </c>
      <c r="L18" s="30">
        <f>L19+L20+L21</f>
        <v>800</v>
      </c>
      <c r="M18" s="49">
        <f>M19+M20+M21</f>
        <v>683.20385999999996</v>
      </c>
      <c r="N18" s="30">
        <f>N19+N20+N21</f>
        <v>800</v>
      </c>
      <c r="O18" s="30">
        <f>O19+O20+O21</f>
        <v>800</v>
      </c>
      <c r="P18" s="30">
        <f>P19+P20+P21</f>
        <v>800</v>
      </c>
      <c r="Q18" s="70" t="s">
        <v>31</v>
      </c>
    </row>
    <row r="19" spans="1:17" ht="22.2" customHeight="1">
      <c r="A19" s="71"/>
      <c r="B19" s="78"/>
      <c r="C19" s="72"/>
      <c r="D19" s="71"/>
      <c r="E19" s="71"/>
      <c r="F19" s="71"/>
      <c r="G19" s="80"/>
      <c r="H19" s="80"/>
      <c r="I19" s="72"/>
      <c r="J19" s="17" t="s">
        <v>18</v>
      </c>
      <c r="K19" s="30">
        <f t="shared" ref="K19:K29" si="13">SUM(L19:P19)</f>
        <v>0</v>
      </c>
      <c r="L19" s="31">
        <v>0</v>
      </c>
      <c r="M19" s="50">
        <v>0</v>
      </c>
      <c r="N19" s="31">
        <v>0</v>
      </c>
      <c r="O19" s="31">
        <v>0</v>
      </c>
      <c r="P19" s="31">
        <v>0</v>
      </c>
      <c r="Q19" s="66"/>
    </row>
    <row r="20" spans="1:17" ht="22.2" customHeight="1">
      <c r="A20" s="71"/>
      <c r="B20" s="78"/>
      <c r="C20" s="72"/>
      <c r="D20" s="71"/>
      <c r="E20" s="71"/>
      <c r="F20" s="71"/>
      <c r="G20" s="80"/>
      <c r="H20" s="80"/>
      <c r="I20" s="72"/>
      <c r="J20" s="17" t="s">
        <v>19</v>
      </c>
      <c r="K20" s="30">
        <f t="shared" si="13"/>
        <v>0</v>
      </c>
      <c r="L20" s="31">
        <v>0</v>
      </c>
      <c r="M20" s="50">
        <v>0</v>
      </c>
      <c r="N20" s="31">
        <v>0</v>
      </c>
      <c r="O20" s="31">
        <v>0</v>
      </c>
      <c r="P20" s="31">
        <v>0</v>
      </c>
      <c r="Q20" s="66"/>
    </row>
    <row r="21" spans="1:17" ht="34.5" customHeight="1">
      <c r="A21" s="71"/>
      <c r="B21" s="78"/>
      <c r="C21" s="72"/>
      <c r="D21" s="71"/>
      <c r="E21" s="71"/>
      <c r="F21" s="71"/>
      <c r="G21" s="81"/>
      <c r="H21" s="81"/>
      <c r="I21" s="72"/>
      <c r="J21" s="17" t="s">
        <v>20</v>
      </c>
      <c r="K21" s="30">
        <f t="shared" si="13"/>
        <v>3883.2038600000001</v>
      </c>
      <c r="L21" s="31">
        <v>800</v>
      </c>
      <c r="M21" s="50">
        <v>683.20385999999996</v>
      </c>
      <c r="N21" s="31">
        <v>800</v>
      </c>
      <c r="O21" s="31">
        <v>800</v>
      </c>
      <c r="P21" s="31">
        <v>800</v>
      </c>
      <c r="Q21" s="66"/>
    </row>
    <row r="22" spans="1:17" ht="19.2" customHeight="1">
      <c r="A22" s="71" t="s">
        <v>22</v>
      </c>
      <c r="B22" s="78" t="s">
        <v>30</v>
      </c>
      <c r="C22" s="68" t="s">
        <v>32</v>
      </c>
      <c r="D22" s="68" t="s">
        <v>41</v>
      </c>
      <c r="E22" s="68" t="s">
        <v>65</v>
      </c>
      <c r="F22" s="68" t="s">
        <v>35</v>
      </c>
      <c r="G22" s="68" t="s">
        <v>35</v>
      </c>
      <c r="H22" s="68" t="s">
        <v>35</v>
      </c>
      <c r="I22" s="71" t="s">
        <v>47</v>
      </c>
      <c r="J22" s="17" t="s">
        <v>17</v>
      </c>
      <c r="K22" s="30">
        <f t="shared" si="13"/>
        <v>2154.4141900000004</v>
      </c>
      <c r="L22" s="30">
        <f>L23+L24+L25</f>
        <v>865.39853000000005</v>
      </c>
      <c r="M22" s="49">
        <f t="shared" ref="M22:O22" si="14">M23+M24+M25</f>
        <v>464.96499999999997</v>
      </c>
      <c r="N22" s="30">
        <f t="shared" ref="N22" si="15">N23+N24+N25</f>
        <v>578.50602000000003</v>
      </c>
      <c r="O22" s="30">
        <f t="shared" si="14"/>
        <v>244.64464000000001</v>
      </c>
      <c r="P22" s="30">
        <f t="shared" ref="P22" si="16">P23+P24+P25</f>
        <v>0.9</v>
      </c>
      <c r="Q22" s="66"/>
    </row>
    <row r="23" spans="1:17" ht="19.2" customHeight="1">
      <c r="A23" s="71"/>
      <c r="B23" s="78"/>
      <c r="C23" s="76"/>
      <c r="D23" s="68"/>
      <c r="E23" s="68"/>
      <c r="F23" s="68"/>
      <c r="G23" s="68"/>
      <c r="H23" s="68"/>
      <c r="I23" s="72"/>
      <c r="J23" s="17" t="s">
        <v>18</v>
      </c>
      <c r="K23" s="30">
        <f t="shared" si="13"/>
        <v>0</v>
      </c>
      <c r="L23" s="31">
        <v>0</v>
      </c>
      <c r="M23" s="50">
        <v>0</v>
      </c>
      <c r="N23" s="31">
        <v>0</v>
      </c>
      <c r="O23" s="31">
        <v>0</v>
      </c>
      <c r="P23" s="31">
        <v>0</v>
      </c>
      <c r="Q23" s="66"/>
    </row>
    <row r="24" spans="1:17" ht="19.2" customHeight="1">
      <c r="A24" s="71"/>
      <c r="B24" s="78"/>
      <c r="C24" s="76"/>
      <c r="D24" s="68"/>
      <c r="E24" s="68"/>
      <c r="F24" s="68"/>
      <c r="G24" s="68"/>
      <c r="H24" s="68"/>
      <c r="I24" s="72"/>
      <c r="J24" s="17" t="s">
        <v>19</v>
      </c>
      <c r="K24" s="30">
        <f t="shared" si="13"/>
        <v>1692.3019999999999</v>
      </c>
      <c r="L24" s="31">
        <v>865.31200000000001</v>
      </c>
      <c r="M24" s="50">
        <v>464.5</v>
      </c>
      <c r="N24" s="31">
        <v>362.49</v>
      </c>
      <c r="O24" s="31">
        <v>0</v>
      </c>
      <c r="P24" s="31">
        <v>0</v>
      </c>
      <c r="Q24" s="66"/>
    </row>
    <row r="25" spans="1:17" ht="19.2" customHeight="1">
      <c r="A25" s="71"/>
      <c r="B25" s="78"/>
      <c r="C25" s="76"/>
      <c r="D25" s="68"/>
      <c r="E25" s="68"/>
      <c r="F25" s="68"/>
      <c r="G25" s="68"/>
      <c r="H25" s="68"/>
      <c r="I25" s="72"/>
      <c r="J25" s="17" t="s">
        <v>20</v>
      </c>
      <c r="K25" s="30">
        <f t="shared" si="13"/>
        <v>462.11219</v>
      </c>
      <c r="L25" s="31">
        <v>8.6529999999999996E-2</v>
      </c>
      <c r="M25" s="50">
        <v>0.46500000000000002</v>
      </c>
      <c r="N25" s="31">
        <v>216.01602</v>
      </c>
      <c r="O25" s="31">
        <v>244.64464000000001</v>
      </c>
      <c r="P25" s="31">
        <v>0.9</v>
      </c>
      <c r="Q25" s="67"/>
    </row>
    <row r="26" spans="1:17" ht="19.2" customHeight="1">
      <c r="A26" s="71" t="s">
        <v>39</v>
      </c>
      <c r="B26" s="73" t="s">
        <v>45</v>
      </c>
      <c r="C26" s="68" t="s">
        <v>40</v>
      </c>
      <c r="D26" s="77">
        <v>10.204079999999999</v>
      </c>
      <c r="E26" s="77">
        <v>7.3485300000000002</v>
      </c>
      <c r="F26" s="68">
        <v>8</v>
      </c>
      <c r="G26" s="70">
        <v>9</v>
      </c>
      <c r="H26" s="70">
        <v>9</v>
      </c>
      <c r="I26" s="71" t="s">
        <v>47</v>
      </c>
      <c r="J26" s="17" t="s">
        <v>17</v>
      </c>
      <c r="K26" s="30">
        <f t="shared" si="13"/>
        <v>4526.30339</v>
      </c>
      <c r="L26" s="30">
        <f>L27+L28+L29</f>
        <v>1000</v>
      </c>
      <c r="M26" s="49">
        <f t="shared" ref="M26:O26" si="17">M27+M28+M29</f>
        <v>723.18819000000008</v>
      </c>
      <c r="N26" s="30">
        <f t="shared" ref="N26" si="18">N27+N28+N29</f>
        <v>1860.09708</v>
      </c>
      <c r="O26" s="30">
        <f t="shared" si="17"/>
        <v>942.11811999999998</v>
      </c>
      <c r="P26" s="30">
        <f t="shared" ref="P26" si="19">P27+P28+P29</f>
        <v>0.9</v>
      </c>
      <c r="Q26" s="70" t="s">
        <v>31</v>
      </c>
    </row>
    <row r="27" spans="1:17" ht="19.2" customHeight="1">
      <c r="A27" s="71"/>
      <c r="B27" s="74"/>
      <c r="C27" s="76"/>
      <c r="D27" s="77"/>
      <c r="E27" s="77"/>
      <c r="F27" s="68"/>
      <c r="G27" s="66"/>
      <c r="H27" s="66"/>
      <c r="I27" s="72"/>
      <c r="J27" s="17" t="s">
        <v>18</v>
      </c>
      <c r="K27" s="30">
        <f t="shared" si="13"/>
        <v>0</v>
      </c>
      <c r="L27" s="31">
        <v>0</v>
      </c>
      <c r="M27" s="50">
        <v>0</v>
      </c>
      <c r="N27" s="31">
        <v>0</v>
      </c>
      <c r="O27" s="31">
        <v>0</v>
      </c>
      <c r="P27" s="31">
        <v>0</v>
      </c>
      <c r="Q27" s="66"/>
    </row>
    <row r="28" spans="1:17" ht="19.2" customHeight="1">
      <c r="A28" s="71"/>
      <c r="B28" s="74"/>
      <c r="C28" s="76"/>
      <c r="D28" s="77"/>
      <c r="E28" s="77"/>
      <c r="F28" s="68"/>
      <c r="G28" s="66"/>
      <c r="H28" s="66"/>
      <c r="I28" s="72"/>
      <c r="J28" s="17" t="s">
        <v>19</v>
      </c>
      <c r="K28" s="30">
        <f t="shared" si="13"/>
        <v>1601.585</v>
      </c>
      <c r="L28" s="31">
        <v>0</v>
      </c>
      <c r="M28" s="50">
        <v>622.56500000000005</v>
      </c>
      <c r="N28" s="31">
        <v>979.02</v>
      </c>
      <c r="O28" s="31">
        <v>0</v>
      </c>
      <c r="P28" s="31">
        <v>0</v>
      </c>
      <c r="Q28" s="66"/>
    </row>
    <row r="29" spans="1:17" ht="19.2" customHeight="1">
      <c r="A29" s="71"/>
      <c r="B29" s="75"/>
      <c r="C29" s="76"/>
      <c r="D29" s="77"/>
      <c r="E29" s="77"/>
      <c r="F29" s="68"/>
      <c r="G29" s="67"/>
      <c r="H29" s="67"/>
      <c r="I29" s="72"/>
      <c r="J29" s="17" t="s">
        <v>20</v>
      </c>
      <c r="K29" s="30">
        <f t="shared" si="13"/>
        <v>2924.71839</v>
      </c>
      <c r="L29" s="31">
        <v>1000</v>
      </c>
      <c r="M29" s="50">
        <v>100.62318999999999</v>
      </c>
      <c r="N29" s="31">
        <v>881.07708000000002</v>
      </c>
      <c r="O29" s="31">
        <v>942.11811999999998</v>
      </c>
      <c r="P29" s="31">
        <v>0.9</v>
      </c>
      <c r="Q29" s="66"/>
    </row>
    <row r="30" spans="1:17" ht="17.399999999999999" customHeight="1">
      <c r="A30" s="91">
        <v>2</v>
      </c>
      <c r="B30" s="92" t="s">
        <v>26</v>
      </c>
      <c r="C30" s="91"/>
      <c r="D30" s="91"/>
      <c r="E30" s="91"/>
      <c r="F30" s="91"/>
      <c r="G30" s="93"/>
      <c r="H30" s="93"/>
      <c r="I30" s="91"/>
      <c r="J30" s="94" t="s">
        <v>17</v>
      </c>
      <c r="K30" s="32">
        <f>SUM(L30:P30)</f>
        <v>7883.23542</v>
      </c>
      <c r="L30" s="32">
        <f>SUM(L31:L33)</f>
        <v>4142.3609699999997</v>
      </c>
      <c r="M30" s="32">
        <f>SUM(M31:M33)</f>
        <v>1791.6666700000001</v>
      </c>
      <c r="N30" s="32">
        <f>SUM(N31:N33)</f>
        <v>1730.11889</v>
      </c>
      <c r="O30" s="32">
        <f>SUM(O31:O33)</f>
        <v>150</v>
      </c>
      <c r="P30" s="32">
        <f>SUM(P31:P33)</f>
        <v>69.088890000000006</v>
      </c>
      <c r="Q30" s="66" t="s">
        <v>42</v>
      </c>
    </row>
    <row r="31" spans="1:17" ht="17.399999999999999" customHeight="1">
      <c r="A31" s="91"/>
      <c r="B31" s="92"/>
      <c r="C31" s="91"/>
      <c r="D31" s="91"/>
      <c r="E31" s="91"/>
      <c r="F31" s="91"/>
      <c r="G31" s="95"/>
      <c r="H31" s="95"/>
      <c r="I31" s="91"/>
      <c r="J31" s="94" t="s">
        <v>18</v>
      </c>
      <c r="K31" s="32">
        <f t="shared" ref="K31:K33" si="20">SUM(L31:P31)</f>
        <v>0</v>
      </c>
      <c r="L31" s="32">
        <f>L35+L39</f>
        <v>0</v>
      </c>
      <c r="M31" s="32">
        <f t="shared" ref="M31:O31" si="21">M35+M39</f>
        <v>0</v>
      </c>
      <c r="N31" s="32">
        <f t="shared" si="21"/>
        <v>0</v>
      </c>
      <c r="O31" s="32">
        <f t="shared" si="21"/>
        <v>0</v>
      </c>
      <c r="P31" s="32">
        <f t="shared" ref="P31" si="22">P35+P39</f>
        <v>0</v>
      </c>
      <c r="Q31" s="66"/>
    </row>
    <row r="32" spans="1:17" ht="17.399999999999999" customHeight="1">
      <c r="A32" s="91"/>
      <c r="B32" s="92"/>
      <c r="C32" s="91"/>
      <c r="D32" s="91"/>
      <c r="E32" s="91"/>
      <c r="F32" s="91"/>
      <c r="G32" s="95"/>
      <c r="H32" s="95"/>
      <c r="I32" s="91"/>
      <c r="J32" s="94" t="s">
        <v>19</v>
      </c>
      <c r="K32" s="32">
        <f t="shared" si="20"/>
        <v>5501.4009999999998</v>
      </c>
      <c r="L32" s="32">
        <f t="shared" ref="L32:O33" si="23">L36+L40</f>
        <v>2812.1709999999998</v>
      </c>
      <c r="M32" s="32">
        <f t="shared" si="23"/>
        <v>1500</v>
      </c>
      <c r="N32" s="32">
        <f t="shared" si="23"/>
        <v>1189.23</v>
      </c>
      <c r="O32" s="32">
        <f t="shared" si="23"/>
        <v>0</v>
      </c>
      <c r="P32" s="32">
        <f t="shared" ref="P32" si="24">P36+P40</f>
        <v>0</v>
      </c>
      <c r="Q32" s="66"/>
    </row>
    <row r="33" spans="1:17" ht="17.399999999999999" customHeight="1">
      <c r="A33" s="91"/>
      <c r="B33" s="92"/>
      <c r="C33" s="91"/>
      <c r="D33" s="91"/>
      <c r="E33" s="91"/>
      <c r="F33" s="91"/>
      <c r="G33" s="96"/>
      <c r="H33" s="96"/>
      <c r="I33" s="91"/>
      <c r="J33" s="94" t="s">
        <v>20</v>
      </c>
      <c r="K33" s="32">
        <f t="shared" si="20"/>
        <v>2381.8344200000001</v>
      </c>
      <c r="L33" s="32">
        <f t="shared" si="23"/>
        <v>1330.1899699999999</v>
      </c>
      <c r="M33" s="32">
        <f t="shared" si="23"/>
        <v>291.66667000000001</v>
      </c>
      <c r="N33" s="32">
        <f t="shared" si="23"/>
        <v>540.88888999999995</v>
      </c>
      <c r="O33" s="32">
        <f t="shared" si="23"/>
        <v>150</v>
      </c>
      <c r="P33" s="32">
        <f t="shared" ref="P33" si="25">P37+P41</f>
        <v>69.088890000000006</v>
      </c>
      <c r="Q33" s="66"/>
    </row>
    <row r="34" spans="1:17" ht="16.2" customHeight="1">
      <c r="A34" s="71" t="s">
        <v>34</v>
      </c>
      <c r="B34" s="78" t="s">
        <v>33</v>
      </c>
      <c r="C34" s="71" t="s">
        <v>11</v>
      </c>
      <c r="D34" s="71">
        <v>4</v>
      </c>
      <c r="E34" s="71">
        <v>7</v>
      </c>
      <c r="F34" s="71">
        <v>2</v>
      </c>
      <c r="G34" s="79">
        <v>1</v>
      </c>
      <c r="H34" s="79">
        <v>1</v>
      </c>
      <c r="I34" s="71" t="s">
        <v>47</v>
      </c>
      <c r="J34" s="17" t="s">
        <v>17</v>
      </c>
      <c r="K34" s="32">
        <f>SUM(L34:P34)</f>
        <v>6865.5085599999993</v>
      </c>
      <c r="L34" s="30">
        <f>L35+L36+L37</f>
        <v>3124.63411</v>
      </c>
      <c r="M34" s="49">
        <f>M35+M36+M37</f>
        <v>1791.6666700000001</v>
      </c>
      <c r="N34" s="30">
        <f>N35+N36+N37</f>
        <v>1730.11889</v>
      </c>
      <c r="O34" s="30">
        <f>O35+O36+O37</f>
        <v>150</v>
      </c>
      <c r="P34" s="30">
        <f>P35+P36+P37</f>
        <v>69.088890000000006</v>
      </c>
      <c r="Q34" s="66"/>
    </row>
    <row r="35" spans="1:17" ht="16.2" customHeight="1">
      <c r="A35" s="71"/>
      <c r="B35" s="78"/>
      <c r="C35" s="71"/>
      <c r="D35" s="71"/>
      <c r="E35" s="71"/>
      <c r="F35" s="71"/>
      <c r="G35" s="80"/>
      <c r="H35" s="80"/>
      <c r="I35" s="71"/>
      <c r="J35" s="17" t="s">
        <v>18</v>
      </c>
      <c r="K35" s="32">
        <f t="shared" ref="K35:K41" si="26">SUM(L35:P35)</f>
        <v>0</v>
      </c>
      <c r="L35" s="31">
        <v>0</v>
      </c>
      <c r="M35" s="50">
        <v>0</v>
      </c>
      <c r="N35" s="31">
        <v>0</v>
      </c>
      <c r="O35" s="31">
        <v>0</v>
      </c>
      <c r="P35" s="31">
        <v>0</v>
      </c>
      <c r="Q35" s="66"/>
    </row>
    <row r="36" spans="1:17" ht="16.2" customHeight="1">
      <c r="A36" s="71"/>
      <c r="B36" s="78"/>
      <c r="C36" s="71"/>
      <c r="D36" s="71"/>
      <c r="E36" s="71"/>
      <c r="F36" s="71"/>
      <c r="G36" s="80"/>
      <c r="H36" s="80"/>
      <c r="I36" s="71"/>
      <c r="J36" s="17" t="s">
        <v>19</v>
      </c>
      <c r="K36" s="32">
        <f t="shared" si="26"/>
        <v>5501.4009999999998</v>
      </c>
      <c r="L36" s="31">
        <f>1375.33+1436.841</f>
        <v>2812.1709999999998</v>
      </c>
      <c r="M36" s="50">
        <v>1500</v>
      </c>
      <c r="N36" s="31">
        <v>1189.23</v>
      </c>
      <c r="O36" s="31">
        <v>0</v>
      </c>
      <c r="P36" s="31">
        <v>0</v>
      </c>
      <c r="Q36" s="66"/>
    </row>
    <row r="37" spans="1:17" ht="16.2" customHeight="1">
      <c r="A37" s="71"/>
      <c r="B37" s="78"/>
      <c r="C37" s="71"/>
      <c r="D37" s="71"/>
      <c r="E37" s="71"/>
      <c r="F37" s="71"/>
      <c r="G37" s="81"/>
      <c r="H37" s="81"/>
      <c r="I37" s="71"/>
      <c r="J37" s="17" t="s">
        <v>20</v>
      </c>
      <c r="K37" s="32">
        <f t="shared" si="26"/>
        <v>1364.1075599999999</v>
      </c>
      <c r="L37" s="31">
        <f>152.81444+159.64867</f>
        <v>312.46311000000003</v>
      </c>
      <c r="M37" s="50">
        <v>291.66667000000001</v>
      </c>
      <c r="N37" s="31">
        <v>540.88888999999995</v>
      </c>
      <c r="O37" s="31">
        <v>150</v>
      </c>
      <c r="P37" s="31">
        <v>69.088890000000006</v>
      </c>
      <c r="Q37" s="66"/>
    </row>
    <row r="38" spans="1:17" ht="21" customHeight="1">
      <c r="A38" s="71" t="s">
        <v>37</v>
      </c>
      <c r="B38" s="78" t="s">
        <v>38</v>
      </c>
      <c r="C38" s="71" t="s">
        <v>11</v>
      </c>
      <c r="D38" s="71">
        <v>8</v>
      </c>
      <c r="E38" s="71">
        <v>0</v>
      </c>
      <c r="F38" s="71">
        <v>0</v>
      </c>
      <c r="G38" s="79">
        <v>0</v>
      </c>
      <c r="H38" s="79">
        <v>0</v>
      </c>
      <c r="I38" s="71" t="s">
        <v>47</v>
      </c>
      <c r="J38" s="17" t="s">
        <v>17</v>
      </c>
      <c r="K38" s="32">
        <f t="shared" si="26"/>
        <v>1017.72686</v>
      </c>
      <c r="L38" s="30">
        <f t="shared" ref="L38:O38" si="27">L39+L40+L41</f>
        <v>1017.72686</v>
      </c>
      <c r="M38" s="49">
        <f t="shared" si="27"/>
        <v>0</v>
      </c>
      <c r="N38" s="30">
        <f t="shared" ref="N38" si="28">N39+N40+N41</f>
        <v>0</v>
      </c>
      <c r="O38" s="30">
        <f t="shared" si="27"/>
        <v>0</v>
      </c>
      <c r="P38" s="30">
        <f t="shared" ref="P38" si="29">P39+P40+P41</f>
        <v>0</v>
      </c>
      <c r="Q38" s="66"/>
    </row>
    <row r="39" spans="1:17" ht="21" customHeight="1">
      <c r="A39" s="71"/>
      <c r="B39" s="78"/>
      <c r="C39" s="71"/>
      <c r="D39" s="71"/>
      <c r="E39" s="71"/>
      <c r="F39" s="71"/>
      <c r="G39" s="80"/>
      <c r="H39" s="80"/>
      <c r="I39" s="71"/>
      <c r="J39" s="17" t="s">
        <v>18</v>
      </c>
      <c r="K39" s="32">
        <f t="shared" si="26"/>
        <v>0</v>
      </c>
      <c r="L39" s="31">
        <v>0</v>
      </c>
      <c r="M39" s="50">
        <v>0</v>
      </c>
      <c r="N39" s="31">
        <v>0</v>
      </c>
      <c r="O39" s="31">
        <v>0</v>
      </c>
      <c r="P39" s="31">
        <v>0</v>
      </c>
      <c r="Q39" s="66"/>
    </row>
    <row r="40" spans="1:17" ht="21" customHeight="1">
      <c r="A40" s="71"/>
      <c r="B40" s="78"/>
      <c r="C40" s="71"/>
      <c r="D40" s="71"/>
      <c r="E40" s="71"/>
      <c r="F40" s="71"/>
      <c r="G40" s="80"/>
      <c r="H40" s="80"/>
      <c r="I40" s="71"/>
      <c r="J40" s="17" t="s">
        <v>19</v>
      </c>
      <c r="K40" s="32">
        <f t="shared" si="26"/>
        <v>0</v>
      </c>
      <c r="L40" s="31">
        <v>0</v>
      </c>
      <c r="M40" s="50">
        <v>0</v>
      </c>
      <c r="N40" s="31">
        <v>0</v>
      </c>
      <c r="O40" s="31">
        <v>0</v>
      </c>
      <c r="P40" s="31">
        <v>0</v>
      </c>
      <c r="Q40" s="66"/>
    </row>
    <row r="41" spans="1:17" ht="21" customHeight="1">
      <c r="A41" s="71"/>
      <c r="B41" s="78"/>
      <c r="C41" s="71"/>
      <c r="D41" s="71"/>
      <c r="E41" s="71"/>
      <c r="F41" s="71"/>
      <c r="G41" s="81"/>
      <c r="H41" s="81"/>
      <c r="I41" s="71"/>
      <c r="J41" s="17" t="s">
        <v>20</v>
      </c>
      <c r="K41" s="32">
        <f t="shared" si="26"/>
        <v>1017.72686</v>
      </c>
      <c r="L41" s="31">
        <v>1017.72686</v>
      </c>
      <c r="M41" s="50">
        <v>0</v>
      </c>
      <c r="N41" s="31">
        <v>0</v>
      </c>
      <c r="O41" s="31">
        <v>0</v>
      </c>
      <c r="P41" s="31">
        <v>0</v>
      </c>
      <c r="Q41" s="67"/>
    </row>
    <row r="42" spans="1:17" ht="18">
      <c r="Q42" s="13"/>
    </row>
  </sheetData>
  <mergeCells count="94">
    <mergeCell ref="G18:G21"/>
    <mergeCell ref="H38:H41"/>
    <mergeCell ref="H18:H21"/>
    <mergeCell ref="H22:H25"/>
    <mergeCell ref="H26:H29"/>
    <mergeCell ref="H30:H33"/>
    <mergeCell ref="H34:H37"/>
    <mergeCell ref="A22:A25"/>
    <mergeCell ref="B22:B25"/>
    <mergeCell ref="C22:C25"/>
    <mergeCell ref="F10:F13"/>
    <mergeCell ref="D38:D41"/>
    <mergeCell ref="E38:E41"/>
    <mergeCell ref="F38:F41"/>
    <mergeCell ref="F22:F25"/>
    <mergeCell ref="D34:D37"/>
    <mergeCell ref="E34:E37"/>
    <mergeCell ref="F34:F37"/>
    <mergeCell ref="E30:E33"/>
    <mergeCell ref="E26:E29"/>
    <mergeCell ref="E22:E25"/>
    <mergeCell ref="D18:D21"/>
    <mergeCell ref="E18:E21"/>
    <mergeCell ref="A14:A17"/>
    <mergeCell ref="B14:B17"/>
    <mergeCell ref="A18:A21"/>
    <mergeCell ref="B18:B21"/>
    <mergeCell ref="C18:C21"/>
    <mergeCell ref="A10:A13"/>
    <mergeCell ref="F30:F33"/>
    <mergeCell ref="I30:I33"/>
    <mergeCell ref="D14:D17"/>
    <mergeCell ref="E14:E17"/>
    <mergeCell ref="F14:F17"/>
    <mergeCell ref="I18:I21"/>
    <mergeCell ref="F18:F21"/>
    <mergeCell ref="F26:F29"/>
    <mergeCell ref="I26:I29"/>
    <mergeCell ref="G22:G25"/>
    <mergeCell ref="G26:G29"/>
    <mergeCell ref="G30:G33"/>
    <mergeCell ref="C30:C33"/>
    <mergeCell ref="D22:D25"/>
    <mergeCell ref="B10:B13"/>
    <mergeCell ref="M1:Q3"/>
    <mergeCell ref="A7:A9"/>
    <mergeCell ref="B7:B9"/>
    <mergeCell ref="A5:Q5"/>
    <mergeCell ref="J7:J9"/>
    <mergeCell ref="K7:K9"/>
    <mergeCell ref="L7:O7"/>
    <mergeCell ref="I7:I9"/>
    <mergeCell ref="O8:O9"/>
    <mergeCell ref="Q7:Q9"/>
    <mergeCell ref="P8:P9"/>
    <mergeCell ref="C7:H7"/>
    <mergeCell ref="D8:H8"/>
    <mergeCell ref="C6:Q6"/>
    <mergeCell ref="A26:A29"/>
    <mergeCell ref="B26:B29"/>
    <mergeCell ref="C26:C29"/>
    <mergeCell ref="D26:D29"/>
    <mergeCell ref="I38:I41"/>
    <mergeCell ref="A38:A41"/>
    <mergeCell ref="B38:B41"/>
    <mergeCell ref="C38:C41"/>
    <mergeCell ref="A30:A33"/>
    <mergeCell ref="B30:B33"/>
    <mergeCell ref="A34:A37"/>
    <mergeCell ref="B34:B37"/>
    <mergeCell ref="C34:C37"/>
    <mergeCell ref="D30:D33"/>
    <mergeCell ref="G34:G37"/>
    <mergeCell ref="G38:G41"/>
    <mergeCell ref="I22:I25"/>
    <mergeCell ref="Q18:Q25"/>
    <mergeCell ref="I34:I37"/>
    <mergeCell ref="Q26:Q29"/>
    <mergeCell ref="Q30:Q41"/>
    <mergeCell ref="Q11:Q17"/>
    <mergeCell ref="C8:C9"/>
    <mergeCell ref="L8:L9"/>
    <mergeCell ref="M8:M9"/>
    <mergeCell ref="N8:N9"/>
    <mergeCell ref="C14:C17"/>
    <mergeCell ref="I14:I17"/>
    <mergeCell ref="H10:H13"/>
    <mergeCell ref="H14:H17"/>
    <mergeCell ref="I10:I13"/>
    <mergeCell ref="C10:C13"/>
    <mergeCell ref="D10:D13"/>
    <mergeCell ref="E10:E13"/>
    <mergeCell ref="G10:G13"/>
    <mergeCell ref="G14:G17"/>
  </mergeCells>
  <pageMargins left="0.78740157480314965" right="0.39370078740157483" top="0.19685039370078741" bottom="0.19685039370078741" header="0.31496062992125984" footer="0.31496062992125984"/>
  <pageSetup paperSize="9" scale="6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topLeftCell="A7" workbookViewId="0">
      <selection activeCell="M9" sqref="M9"/>
    </sheetView>
  </sheetViews>
  <sheetFormatPr defaultRowHeight="14.4"/>
  <cols>
    <col min="1" max="1" width="6.5546875" customWidth="1"/>
    <col min="2" max="2" width="83.5546875" customWidth="1"/>
    <col min="3" max="3" width="10.44140625" customWidth="1"/>
    <col min="4" max="4" width="9.5546875" bestFit="1" customWidth="1"/>
    <col min="5" max="5" width="9" style="42" bestFit="1" customWidth="1"/>
    <col min="6" max="8" width="9" bestFit="1" customWidth="1"/>
  </cols>
  <sheetData>
    <row r="1" spans="1:17" s="10" customFormat="1" ht="27" customHeight="1">
      <c r="C1" s="82" t="s">
        <v>48</v>
      </c>
      <c r="D1" s="82"/>
      <c r="E1" s="82"/>
      <c r="F1" s="82"/>
      <c r="G1" s="82"/>
      <c r="H1" s="82"/>
    </row>
    <row r="2" spans="1:17" s="10" customFormat="1" ht="27" customHeight="1">
      <c r="C2" s="82"/>
      <c r="D2" s="82"/>
      <c r="E2" s="82"/>
      <c r="F2" s="82"/>
      <c r="G2" s="82"/>
      <c r="H2" s="82"/>
    </row>
    <row r="3" spans="1:17" s="10" customFormat="1" ht="27" customHeight="1">
      <c r="C3" s="82"/>
      <c r="D3" s="82"/>
      <c r="E3" s="82"/>
      <c r="F3" s="82"/>
      <c r="G3" s="82"/>
      <c r="H3" s="82"/>
      <c r="M3" s="5"/>
      <c r="N3" s="5"/>
      <c r="O3" s="5"/>
      <c r="P3" s="5"/>
      <c r="Q3" s="5"/>
    </row>
    <row r="4" spans="1:17" s="10" customFormat="1" ht="17.25" customHeight="1">
      <c r="C4" s="18"/>
      <c r="D4" s="18"/>
      <c r="E4" s="38"/>
      <c r="F4" s="18"/>
      <c r="G4" s="18"/>
      <c r="H4" s="18"/>
      <c r="M4" s="5"/>
      <c r="N4" s="5"/>
      <c r="O4" s="5"/>
      <c r="P4" s="5"/>
      <c r="Q4" s="5"/>
    </row>
    <row r="5" spans="1:17" s="10" customFormat="1" ht="47.25" customHeight="1">
      <c r="A5" s="90" t="s">
        <v>36</v>
      </c>
      <c r="B5" s="90"/>
      <c r="C5" s="90"/>
      <c r="D5" s="90"/>
      <c r="E5" s="90"/>
      <c r="F5" s="90"/>
      <c r="G5" s="90"/>
      <c r="H5" s="90"/>
      <c r="I5" s="14"/>
      <c r="J5" s="14"/>
      <c r="K5" s="14"/>
      <c r="L5" s="14"/>
      <c r="M5" s="14"/>
      <c r="N5" s="14"/>
      <c r="O5" s="14"/>
      <c r="P5" s="14"/>
      <c r="Q5" s="14"/>
    </row>
    <row r="6" spans="1:17" ht="21.6" customHeight="1">
      <c r="A6" s="89" t="s">
        <v>0</v>
      </c>
      <c r="B6" s="89" t="s">
        <v>49</v>
      </c>
      <c r="C6" s="89" t="s">
        <v>16</v>
      </c>
      <c r="D6" s="89" t="s">
        <v>50</v>
      </c>
      <c r="E6" s="89"/>
      <c r="F6" s="89"/>
      <c r="G6" s="89"/>
      <c r="H6" s="89"/>
    </row>
    <row r="7" spans="1:17" ht="15.6">
      <c r="A7" s="89"/>
      <c r="B7" s="89"/>
      <c r="C7" s="89"/>
      <c r="D7" s="33">
        <v>2020</v>
      </c>
      <c r="E7" s="39">
        <v>2021</v>
      </c>
      <c r="F7" s="33">
        <v>2022</v>
      </c>
      <c r="G7" s="33">
        <v>2023</v>
      </c>
      <c r="H7" s="33">
        <v>2024</v>
      </c>
    </row>
    <row r="8" spans="1:17" ht="32.25" customHeight="1">
      <c r="A8" s="88" t="s">
        <v>51</v>
      </c>
      <c r="B8" s="88"/>
      <c r="C8" s="88"/>
      <c r="D8" s="88"/>
      <c r="E8" s="88"/>
      <c r="F8" s="88"/>
      <c r="G8" s="88"/>
      <c r="H8" s="88"/>
    </row>
    <row r="9" spans="1:17" ht="62.25" customHeight="1">
      <c r="A9" s="33">
        <v>1</v>
      </c>
      <c r="B9" s="35" t="s">
        <v>52</v>
      </c>
      <c r="C9" s="33" t="s">
        <v>29</v>
      </c>
      <c r="D9" s="34">
        <v>55868</v>
      </c>
      <c r="E9" s="40">
        <v>55868</v>
      </c>
      <c r="F9" s="34">
        <v>55868</v>
      </c>
      <c r="G9" s="34">
        <v>55868</v>
      </c>
      <c r="H9" s="34">
        <v>55868</v>
      </c>
    </row>
    <row r="10" spans="1:17" ht="51.75" customHeight="1">
      <c r="A10" s="33">
        <v>2</v>
      </c>
      <c r="B10" s="35" t="s">
        <v>53</v>
      </c>
      <c r="C10" s="33" t="s">
        <v>54</v>
      </c>
      <c r="D10" s="33" t="s">
        <v>41</v>
      </c>
      <c r="E10" s="39" t="s">
        <v>65</v>
      </c>
      <c r="F10" s="33" t="s">
        <v>35</v>
      </c>
      <c r="G10" s="33" t="s">
        <v>35</v>
      </c>
      <c r="H10" s="33" t="s">
        <v>35</v>
      </c>
    </row>
    <row r="11" spans="1:17" ht="33" customHeight="1">
      <c r="A11" s="33">
        <v>3</v>
      </c>
      <c r="B11" s="35" t="s">
        <v>55</v>
      </c>
      <c r="C11" s="33" t="s">
        <v>40</v>
      </c>
      <c r="D11" s="33">
        <v>10.204079999999999</v>
      </c>
      <c r="E11" s="39">
        <v>7.3485300000000002</v>
      </c>
      <c r="F11" s="33">
        <v>8</v>
      </c>
      <c r="G11" s="33">
        <v>9</v>
      </c>
      <c r="H11" s="33">
        <v>10</v>
      </c>
    </row>
    <row r="12" spans="1:17" ht="20.25" customHeight="1">
      <c r="A12" s="88" t="s">
        <v>56</v>
      </c>
      <c r="B12" s="88"/>
      <c r="C12" s="88"/>
      <c r="D12" s="88"/>
      <c r="E12" s="88"/>
      <c r="F12" s="88"/>
      <c r="G12" s="88"/>
      <c r="H12" s="88"/>
    </row>
    <row r="13" spans="1:17" ht="50.25" customHeight="1">
      <c r="A13" s="33">
        <v>1</v>
      </c>
      <c r="B13" s="35" t="s">
        <v>57</v>
      </c>
      <c r="C13" s="33" t="s">
        <v>58</v>
      </c>
      <c r="D13" s="33">
        <v>1</v>
      </c>
      <c r="E13" s="39">
        <v>1</v>
      </c>
      <c r="F13" s="33">
        <v>1</v>
      </c>
      <c r="G13" s="33">
        <v>1</v>
      </c>
      <c r="H13" s="33">
        <v>1</v>
      </c>
    </row>
    <row r="14" spans="1:17" ht="21.75" customHeight="1">
      <c r="A14" s="88" t="s">
        <v>59</v>
      </c>
      <c r="B14" s="88"/>
      <c r="C14" s="88"/>
      <c r="D14" s="88"/>
      <c r="E14" s="88"/>
      <c r="F14" s="88"/>
      <c r="G14" s="88"/>
      <c r="H14" s="88"/>
    </row>
    <row r="15" spans="1:17" ht="32.25" customHeight="1">
      <c r="A15" s="33">
        <v>1</v>
      </c>
      <c r="B15" s="35" t="s">
        <v>60</v>
      </c>
      <c r="C15" s="33" t="s">
        <v>11</v>
      </c>
      <c r="D15" s="33">
        <v>12</v>
      </c>
      <c r="E15" s="39">
        <v>7</v>
      </c>
      <c r="F15" s="33">
        <v>5</v>
      </c>
      <c r="G15" s="33">
        <v>1</v>
      </c>
      <c r="H15" s="33">
        <v>6</v>
      </c>
    </row>
    <row r="16" spans="1:17" ht="18">
      <c r="A16" s="36"/>
      <c r="B16" s="36"/>
      <c r="C16" s="36"/>
      <c r="D16" s="36"/>
      <c r="E16" s="41"/>
      <c r="F16" s="36"/>
      <c r="G16" s="36"/>
      <c r="H16" s="37" t="s">
        <v>61</v>
      </c>
    </row>
    <row r="17" spans="1:8">
      <c r="A17" s="36"/>
      <c r="B17" s="36"/>
      <c r="C17" s="36"/>
      <c r="D17" s="36"/>
      <c r="E17" s="41"/>
      <c r="F17" s="36"/>
      <c r="G17" s="36"/>
      <c r="H17" s="36"/>
    </row>
  </sheetData>
  <mergeCells count="9">
    <mergeCell ref="A14:H14"/>
    <mergeCell ref="A6:A7"/>
    <mergeCell ref="B6:B7"/>
    <mergeCell ref="C6:C7"/>
    <mergeCell ref="C1:H3"/>
    <mergeCell ref="A5:H5"/>
    <mergeCell ref="D6:H6"/>
    <mergeCell ref="A8:H8"/>
    <mergeCell ref="A12:H1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</vt:lpstr>
      <vt:lpstr>прил 2</vt:lpstr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2022-03-29T05:18:06Z</dcterms:modified>
</cp:coreProperties>
</file>